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БЮДЖЕТА'!$A$9:$G$9</definedName>
    <definedName name="_xlnm.Print_Titles" localSheetId="0">'БЕЗ УЧЕТА СЧЕТОВ БЮДЖЕТА'!$9:$9</definedName>
    <definedName name="_xlnm.Print_Area" localSheetId="0">'БЕЗ УЧЕТА СЧЕТОВ БЮДЖЕТА'!$A$1:$G$198</definedName>
  </definedNames>
  <calcPr fullCalcOnLoad="1"/>
</workbook>
</file>

<file path=xl/sharedStrings.xml><?xml version="1.0" encoding="utf-8"?>
<sst xmlns="http://schemas.openxmlformats.org/spreadsheetml/2006/main" count="394" uniqueCount="300">
  <si>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</si>
  <si>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</si>
  <si>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</si>
  <si>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</si>
  <si>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</si>
  <si>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</si>
  <si>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</si>
  <si>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</si>
  <si>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</si>
  <si>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</si>
  <si>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</si>
  <si>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</si>
  <si>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</si>
  <si>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</si>
  <si>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</si>
  <si>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</si>
  <si>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</si>
  <si>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</si>
  <si>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</si>
  <si>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</si>
  <si>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</si>
  <si>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</si>
  <si>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</si>
  <si>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</si>
  <si>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</si>
  <si>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</si>
  <si>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</si>
  <si>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</si>
  <si>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</si>
  <si>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</si>
  <si>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</si>
  <si>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</si>
  <si>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</si>
  <si>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</si>
  <si>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</si>
  <si>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</si>
  <si>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</si>
  <si>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</si>
  <si>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</si>
  <si>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</si>
  <si>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</si>
  <si>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</si>
  <si>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</si>
  <si>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</si>
  <si>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</si>
  <si>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</si>
  <si>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</si>
  <si>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</si>
  <si>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</si>
  <si>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</si>
  <si>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</si>
  <si>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</si>
  <si>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</si>
  <si>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</si>
  <si>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</si>
  <si>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</si>
  <si>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</si>
  <si>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</si>
  <si>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</si>
  <si>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</si>
  <si>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</si>
  <si>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</si>
  <si>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</si>
  <si>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</si>
  <si>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</si>
  <si>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</si>
  <si>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</si>
  <si>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</si>
  <si>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</si>
  <si>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</si>
  <si>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</si>
  <si>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</si>
  <si>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</si>
  <si>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</si>
  <si>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</si>
  <si>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</si>
  <si>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</si>
  <si>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</si>
  <si>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</si>
  <si>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</si>
  <si>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</si>
  <si>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</si>
  <si>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</si>
  <si>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</si>
  <si>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</si>
  <si>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</si>
  <si>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</si>
  <si>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</si>
  <si>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</si>
  <si>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</si>
  <si>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</si>
  <si>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</si>
  <si>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</si>
  <si>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</si>
  <si>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</si>
  <si>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</si>
  <si>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</si>
  <si>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</si>
  <si>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</si>
  <si>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</si>
  <si>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</si>
  <si>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</si>
  <si>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</si>
  <si>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</si>
  <si>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</si>
  <si>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</si>
  <si>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</si>
  <si>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</si>
  <si>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</si>
  <si>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</si>
  <si>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</si>
  <si>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</si>
  <si>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</si>
  <si>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</si>
  <si>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</si>
  <si>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</si>
  <si>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</si>
  <si>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</si>
  <si>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</si>
  <si>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</si>
  <si>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</si>
  <si>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</si>
  <si>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</si>
  <si>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</si>
  <si>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</si>
  <si>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</si>
  <si>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</si>
  <si>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</si>
  <si>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</si>
  <si>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</si>
  <si>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</si>
  <si>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</si>
  <si>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</si>
  <si>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</si>
  <si>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</si>
  <si>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</si>
  <si>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</si>
  <si>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</si>
  <si>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</si>
  <si>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</si>
  <si>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</si>
  <si>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</si>
  <si>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</si>
  <si>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</si>
  <si>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</si>
  <si>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</si>
  <si>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</si>
  <si>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</si>
  <si>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</si>
  <si>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</si>
  <si>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</si>
  <si>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</si>
  <si>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</si>
  <si>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</si>
  <si>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</si>
  <si>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</si>
  <si>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</si>
  <si>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</si>
  <si>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</si>
  <si>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</si>
  <si>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</si>
  <si>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</si>
  <si>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</si>
  <si>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</si>
  <si>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</si>
  <si>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</si>
  <si>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</si>
  <si>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</si>
  <si>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</si>
  <si>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</si>
  <si>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</si>
  <si>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</si>
  <si>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</si>
  <si>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</si>
  <si>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</si>
  <si>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</si>
  <si>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</si>
  <si>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</si>
  <si>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</si>
  <si>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</si>
  <si>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</si>
  <si>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</si>
  <si>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</si>
  <si>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</si>
  <si>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</si>
  <si>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</si>
  <si>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</si>
  <si>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</si>
  <si>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</si>
  <si>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</si>
  <si>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</si>
  <si>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</si>
  <si>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</si>
  <si>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</si>
  <si>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</si>
  <si>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</si>
  <si>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</si>
  <si>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</si>
  <si>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</si>
  <si>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</si>
  <si>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</si>
  <si>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</si>
  <si>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</si>
  <si>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</si>
  <si>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</si>
  <si>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</si>
  <si>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</si>
  <si>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</si>
  <si>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</si>
  <si>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</si>
  <si>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</si>
  <si>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</si>
  <si>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</si>
  <si>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</si>
  <si>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</si>
  <si>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</si>
  <si>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</si>
  <si>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</si>
  <si>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</si>
  <si>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</si>
  <si>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</si>
  <si>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</si>
  <si>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</si>
  <si>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</si>
  <si>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</si>
  <si>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</si>
  <si>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</si>
  <si>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</si>
  <si>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</si>
  <si>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</si>
  <si>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</si>
  <si>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</si>
  <si>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</si>
  <si>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</si>
  <si>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</si>
  <si>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</si>
  <si>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</si>
  <si>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</si>
  <si>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</si>
  <si>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</si>
  <si>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</si>
  <si>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</si>
  <si>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</si>
  <si>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</si>
  <si>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</si>
  <si>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</si>
  <si>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</si>
  <si>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</si>
  <si>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</si>
  <si>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</si>
  <si>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</si>
  <si>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</si>
  <si>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</si>
  <si>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</si>
  <si>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</si>
  <si>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</si>
  <si>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</si>
  <si>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</si>
  <si>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</si>
  <si>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</si>
  <si>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</si>
  <si>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</si>
  <si>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</si>
  <si>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</si>
  <si>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</si>
  <si>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</si>
  <si>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</si>
  <si>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</si>
  <si>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</si>
  <si>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</si>
  <si>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</si>
  <si>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</si>
  <si>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</si>
  <si>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</si>
  <si>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</si>
  <si>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</si>
  <si>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</si>
  <si>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</si>
  <si>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</si>
  <si>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</si>
  <si>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</si>
  <si>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</si>
  <si>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9999902190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</si>
  <si>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</si>
  <si>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</si>
  <si>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</si>
  <si>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</si>
  <si>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</si>
  <si>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</si>
  <si>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</si>
  <si>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</si>
  <si>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</si>
  <si>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</si>
  <si>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</si>
  <si>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</si>
  <si>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</si>
  <si>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Исполнено</t>
  </si>
  <si>
    <t>% Исполнения</t>
  </si>
  <si>
    <t xml:space="preserve">Приложение 4 к решению </t>
  </si>
  <si>
    <t>№ 488 от 25.06.2020г.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</si>
</sst>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8" fillId="36" borderId="11" xfId="0" applyFont="1" applyFill="1" applyBorder="1" applyAlignment="1">
      <alignment vertical="top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71" fontId="1" fillId="0" borderId="0" xfId="62" applyFont="1" applyAlignment="1">
      <alignment/>
    </xf>
    <xf numFmtId="182" fontId="1" fillId="0" borderId="0" xfId="0" applyNumberFormat="1" applyFont="1" applyAlignment="1">
      <alignment/>
    </xf>
    <xf numFmtId="184" fontId="1" fillId="0" borderId="0" xfId="62" applyNumberFormat="1" applyFont="1" applyAlignment="1">
      <alignment shrinkToFit="1"/>
    </xf>
    <xf numFmtId="0" fontId="2" fillId="36" borderId="11" xfId="0" applyFont="1" applyFill="1" applyBorder="1" applyAlignment="1">
      <alignment horizontal="left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4" fillId="41" borderId="11" xfId="62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6" fillId="38" borderId="11" xfId="0" applyNumberFormat="1" applyFont="1" applyFill="1" applyBorder="1" applyAlignment="1">
      <alignment horizontal="center" vertical="center" shrinkToFit="1"/>
    </xf>
    <xf numFmtId="177" fontId="5" fillId="34" borderId="0" xfId="0" applyNumberFormat="1" applyFont="1" applyFill="1" applyBorder="1" applyAlignment="1">
      <alignment horizontal="right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Alignment="1">
      <alignment/>
    </xf>
    <xf numFmtId="0" fontId="3" fillId="34" borderId="0" xfId="0" applyNumberFormat="1" applyFont="1" applyFill="1" applyBorder="1" applyAlignment="1">
      <alignment horizontal="right"/>
    </xf>
    <xf numFmtId="0" fontId="4" fillId="34" borderId="11" xfId="0" applyNumberFormat="1" applyFont="1" applyFill="1" applyBorder="1" applyAlignment="1">
      <alignment horizontal="center" vertical="center" wrapText="1"/>
    </xf>
    <xf numFmtId="0" fontId="6" fillId="38" borderId="11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 vertical="center" wrapText="1"/>
    </xf>
    <xf numFmtId="0" fontId="2" fillId="39" borderId="11" xfId="0" applyNumberFormat="1" applyFont="1" applyFill="1" applyBorder="1" applyAlignment="1">
      <alignment horizontal="center" vertical="center" wrapText="1"/>
    </xf>
    <xf numFmtId="0" fontId="11" fillId="39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40" borderId="11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 shrinkToFit="1"/>
    </xf>
    <xf numFmtId="0" fontId="11" fillId="36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Alignment="1">
      <alignment horizontal="center" vertical="center"/>
    </xf>
    <xf numFmtId="0" fontId="1" fillId="34" borderId="0" xfId="0" applyNumberFormat="1" applyFont="1" applyFill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0" fontId="2" fillId="40" borderId="11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 shrinkToFit="1"/>
    </xf>
    <xf numFmtId="0" fontId="2" fillId="37" borderId="11" xfId="0" applyNumberFormat="1" applyFont="1" applyFill="1" applyBorder="1" applyAlignment="1">
      <alignment horizontal="center" vertical="center" shrinkToFit="1"/>
    </xf>
    <xf numFmtId="0" fontId="2" fillId="40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7"/>
  <sheetViews>
    <sheetView showGridLines="0" tabSelected="1" zoomScale="120" zoomScaleNormal="120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69" customWidth="1"/>
    <col min="3" max="3" width="0" style="2" hidden="1" customWidth="1"/>
    <col min="4" max="4" width="15.125" style="2" customWidth="1"/>
    <col min="5" max="5" width="19.375" style="2" customWidth="1"/>
    <col min="6" max="6" width="19.875" style="2" customWidth="1"/>
    <col min="7" max="7" width="12.125" style="2" customWidth="1"/>
    <col min="8" max="16384" width="9.125" style="2" customWidth="1"/>
  </cols>
  <sheetData>
    <row r="2" spans="2:5" ht="15.75">
      <c r="B2" s="75" t="s">
        <v>298</v>
      </c>
      <c r="C2" s="75"/>
      <c r="D2" s="75"/>
      <c r="E2" s="75"/>
    </row>
    <row r="3" spans="2:5" ht="15" customHeight="1">
      <c r="B3" s="76" t="s">
        <v>62</v>
      </c>
      <c r="C3" s="76"/>
      <c r="D3" s="76"/>
      <c r="E3" s="76"/>
    </row>
    <row r="4" spans="2:5" ht="15.75">
      <c r="B4" s="78" t="s">
        <v>299</v>
      </c>
      <c r="C4" s="79"/>
      <c r="D4" s="79"/>
      <c r="E4" s="79"/>
    </row>
    <row r="5" ht="12.75">
      <c r="B5" s="54"/>
    </row>
    <row r="6" spans="1:5" ht="30.75" customHeight="1">
      <c r="A6" s="77" t="s">
        <v>20</v>
      </c>
      <c r="B6" s="77"/>
      <c r="C6" s="77"/>
      <c r="D6" s="77"/>
      <c r="E6" s="77"/>
    </row>
    <row r="7" spans="1:5" ht="57" customHeight="1">
      <c r="A7" s="74" t="s">
        <v>225</v>
      </c>
      <c r="B7" s="74"/>
      <c r="C7" s="74"/>
      <c r="D7" s="74"/>
      <c r="E7" s="74"/>
    </row>
    <row r="8" spans="1:7" ht="15.75">
      <c r="A8" s="9"/>
      <c r="B8" s="55"/>
      <c r="C8" s="9"/>
      <c r="D8" s="9"/>
      <c r="E8" s="9"/>
      <c r="G8" s="42" t="s">
        <v>60</v>
      </c>
    </row>
    <row r="9" spans="1:7" ht="30">
      <c r="A9" s="4" t="s">
        <v>0</v>
      </c>
      <c r="B9" s="56" t="s">
        <v>15</v>
      </c>
      <c r="C9" s="4" t="s">
        <v>1</v>
      </c>
      <c r="D9" s="4" t="s">
        <v>266</v>
      </c>
      <c r="E9" s="4" t="s">
        <v>4</v>
      </c>
      <c r="F9" s="43" t="s">
        <v>296</v>
      </c>
      <c r="G9" s="44" t="s">
        <v>297</v>
      </c>
    </row>
    <row r="10" spans="1:7" ht="25.5" customHeight="1">
      <c r="A10" s="19" t="s">
        <v>61</v>
      </c>
      <c r="B10" s="57" t="s">
        <v>2</v>
      </c>
      <c r="C10" s="46"/>
      <c r="D10" s="46" t="s">
        <v>88</v>
      </c>
      <c r="E10" s="46">
        <f>E14+E18+E57+E64+E68+E73+E78+E85+E88+E91+E100+E114+E11+E60+E54+E118+E128+E131+E134+E137</f>
        <v>1015017.20895</v>
      </c>
      <c r="F10" s="46">
        <f>F14+F18+F57+F64+F68+F73+F78+F85+F88+F91+F100+F114+F11+F60+F54+F118+F128+F131+F134+F137</f>
        <v>193759.066</v>
      </c>
      <c r="G10" s="45">
        <f>F10/E10*100</f>
        <v>19.08923950170628</v>
      </c>
    </row>
    <row r="11" spans="1:7" ht="33.75" customHeight="1">
      <c r="A11" s="22" t="s">
        <v>226</v>
      </c>
      <c r="B11" s="58" t="s">
        <v>68</v>
      </c>
      <c r="C11" s="47"/>
      <c r="D11" s="47" t="s">
        <v>89</v>
      </c>
      <c r="E11" s="47">
        <f>E12</f>
        <v>6356.4786</v>
      </c>
      <c r="F11" s="47">
        <f>F12</f>
        <v>0</v>
      </c>
      <c r="G11" s="45">
        <f aca="true" t="shared" si="0" ref="G11:G74">F11/E11*100</f>
        <v>0</v>
      </c>
    </row>
    <row r="12" spans="1:7" ht="18" customHeight="1">
      <c r="A12" s="30" t="s">
        <v>16</v>
      </c>
      <c r="B12" s="59" t="s">
        <v>68</v>
      </c>
      <c r="C12" s="48"/>
      <c r="D12" s="48" t="s">
        <v>89</v>
      </c>
      <c r="E12" s="48">
        <f>E13</f>
        <v>6356.4786</v>
      </c>
      <c r="F12" s="48">
        <f>F13</f>
        <v>0</v>
      </c>
      <c r="G12" s="45">
        <f t="shared" si="0"/>
        <v>0</v>
      </c>
    </row>
    <row r="13" spans="1:7" ht="32.25" customHeight="1">
      <c r="A13" s="12" t="s">
        <v>151</v>
      </c>
      <c r="B13" s="18" t="s">
        <v>68</v>
      </c>
      <c r="C13" s="49"/>
      <c r="D13" s="49" t="s">
        <v>150</v>
      </c>
      <c r="E13" s="49">
        <v>6356.4786</v>
      </c>
      <c r="F13" s="49">
        <v>0</v>
      </c>
      <c r="G13" s="45">
        <f t="shared" si="0"/>
        <v>0</v>
      </c>
    </row>
    <row r="14" spans="1:7" ht="31.5">
      <c r="A14" s="7" t="s">
        <v>152</v>
      </c>
      <c r="B14" s="58">
        <v>951</v>
      </c>
      <c r="C14" s="24"/>
      <c r="D14" s="24" t="s">
        <v>91</v>
      </c>
      <c r="E14" s="24">
        <f>E15</f>
        <v>15212.96</v>
      </c>
      <c r="F14" s="24">
        <f>F15</f>
        <v>4450</v>
      </c>
      <c r="G14" s="45">
        <f t="shared" si="0"/>
        <v>29.251375143298873</v>
      </c>
    </row>
    <row r="15" spans="1:7" ht="15">
      <c r="A15" s="30" t="s">
        <v>16</v>
      </c>
      <c r="B15" s="60">
        <v>951</v>
      </c>
      <c r="C15" s="31"/>
      <c r="D15" s="31" t="s">
        <v>91</v>
      </c>
      <c r="E15" s="31">
        <f>E16+E17</f>
        <v>15212.96</v>
      </c>
      <c r="F15" s="31">
        <f>F16+F17</f>
        <v>4450</v>
      </c>
      <c r="G15" s="45">
        <f t="shared" si="0"/>
        <v>29.251375143298873</v>
      </c>
    </row>
    <row r="16" spans="1:7" ht="31.5">
      <c r="A16" s="12" t="s">
        <v>36</v>
      </c>
      <c r="B16" s="18">
        <v>951</v>
      </c>
      <c r="C16" s="50"/>
      <c r="D16" s="23" t="s">
        <v>90</v>
      </c>
      <c r="E16" s="23">
        <v>15212.96</v>
      </c>
      <c r="F16" s="23">
        <v>4450</v>
      </c>
      <c r="G16" s="45">
        <f t="shared" si="0"/>
        <v>29.251375143298873</v>
      </c>
    </row>
    <row r="17" spans="1:7" ht="18.75">
      <c r="A17" s="12" t="s">
        <v>86</v>
      </c>
      <c r="B17" s="18">
        <v>951</v>
      </c>
      <c r="C17" s="50"/>
      <c r="D17" s="23" t="s">
        <v>227</v>
      </c>
      <c r="E17" s="23"/>
      <c r="F17" s="23"/>
      <c r="G17" s="45">
        <v>0</v>
      </c>
    </row>
    <row r="18" spans="1:7" ht="15.75">
      <c r="A18" s="7" t="s">
        <v>153</v>
      </c>
      <c r="B18" s="58">
        <v>953</v>
      </c>
      <c r="C18" s="24"/>
      <c r="D18" s="24" t="s">
        <v>94</v>
      </c>
      <c r="E18" s="24">
        <f>E19</f>
        <v>664255.2335699999</v>
      </c>
      <c r="F18" s="24">
        <f>F19</f>
        <v>177628.555</v>
      </c>
      <c r="G18" s="45">
        <f t="shared" si="0"/>
        <v>26.741009482958226</v>
      </c>
    </row>
    <row r="19" spans="1:7" ht="25.5">
      <c r="A19" s="30" t="s">
        <v>18</v>
      </c>
      <c r="B19" s="60" t="s">
        <v>17</v>
      </c>
      <c r="C19" s="31"/>
      <c r="D19" s="31" t="s">
        <v>88</v>
      </c>
      <c r="E19" s="31">
        <f>E20+E27+E39+E48+E51+E44</f>
        <v>664255.2335699999</v>
      </c>
      <c r="F19" s="31">
        <f>F20+F27+F39+F48+F51+F44</f>
        <v>177628.555</v>
      </c>
      <c r="G19" s="45">
        <f t="shared" si="0"/>
        <v>26.741009482958226</v>
      </c>
    </row>
    <row r="20" spans="1:7" ht="19.5" customHeight="1">
      <c r="A20" s="15" t="s">
        <v>50</v>
      </c>
      <c r="B20" s="61">
        <v>953</v>
      </c>
      <c r="C20" s="26"/>
      <c r="D20" s="26" t="s">
        <v>92</v>
      </c>
      <c r="E20" s="26">
        <f>E21+E23+E22+E25+E24+E26</f>
        <v>151686.70799999998</v>
      </c>
      <c r="F20" s="26">
        <f>F21+F23+F22+F25+F24+F26</f>
        <v>43376.676</v>
      </c>
      <c r="G20" s="45">
        <f t="shared" si="0"/>
        <v>28.596227429498967</v>
      </c>
    </row>
    <row r="21" spans="1:7" ht="31.5">
      <c r="A21" s="11" t="s">
        <v>36</v>
      </c>
      <c r="B21" s="18">
        <v>953</v>
      </c>
      <c r="C21" s="23"/>
      <c r="D21" s="23" t="s">
        <v>93</v>
      </c>
      <c r="E21" s="23">
        <v>53000.11</v>
      </c>
      <c r="F21" s="23">
        <v>18125</v>
      </c>
      <c r="G21" s="45">
        <f t="shared" si="0"/>
        <v>34.198042230478386</v>
      </c>
    </row>
    <row r="22" spans="1:7" ht="31.5">
      <c r="A22" s="12" t="s">
        <v>65</v>
      </c>
      <c r="B22" s="18">
        <v>953</v>
      </c>
      <c r="C22" s="23"/>
      <c r="D22" s="23" t="s">
        <v>95</v>
      </c>
      <c r="E22" s="23">
        <v>9000</v>
      </c>
      <c r="F22" s="23">
        <v>0</v>
      </c>
      <c r="G22" s="45">
        <f t="shared" si="0"/>
        <v>0</v>
      </c>
    </row>
    <row r="23" spans="1:7" ht="51" customHeight="1">
      <c r="A23" s="12" t="s">
        <v>51</v>
      </c>
      <c r="B23" s="18">
        <v>953</v>
      </c>
      <c r="C23" s="23"/>
      <c r="D23" s="23" t="s">
        <v>96</v>
      </c>
      <c r="E23" s="23">
        <v>88186.598</v>
      </c>
      <c r="F23" s="23">
        <v>24731.676</v>
      </c>
      <c r="G23" s="45">
        <f t="shared" si="0"/>
        <v>28.044710376513223</v>
      </c>
    </row>
    <row r="24" spans="1:7" ht="51" customHeight="1">
      <c r="A24" s="17" t="s">
        <v>170</v>
      </c>
      <c r="B24" s="18">
        <v>953</v>
      </c>
      <c r="C24" s="23"/>
      <c r="D24" s="23" t="s">
        <v>192</v>
      </c>
      <c r="E24" s="23">
        <v>1500</v>
      </c>
      <c r="F24" s="23">
        <v>520</v>
      </c>
      <c r="G24" s="45">
        <f t="shared" si="0"/>
        <v>34.66666666666667</v>
      </c>
    </row>
    <row r="25" spans="1:7" ht="51" customHeight="1">
      <c r="A25" s="12" t="s">
        <v>179</v>
      </c>
      <c r="B25" s="18">
        <v>953</v>
      </c>
      <c r="C25" s="23"/>
      <c r="D25" s="23" t="s">
        <v>180</v>
      </c>
      <c r="E25" s="23"/>
      <c r="F25" s="23"/>
      <c r="G25" s="45">
        <v>0</v>
      </c>
    </row>
    <row r="26" spans="1:7" ht="51" customHeight="1">
      <c r="A26" s="12" t="s">
        <v>194</v>
      </c>
      <c r="B26" s="18">
        <v>953</v>
      </c>
      <c r="C26" s="23"/>
      <c r="D26" s="23" t="s">
        <v>193</v>
      </c>
      <c r="E26" s="23"/>
      <c r="F26" s="23"/>
      <c r="G26" s="45">
        <v>0</v>
      </c>
    </row>
    <row r="27" spans="1:7" ht="23.25" customHeight="1">
      <c r="A27" s="16" t="s">
        <v>52</v>
      </c>
      <c r="B27" s="61">
        <v>953</v>
      </c>
      <c r="C27" s="26"/>
      <c r="D27" s="26" t="s">
        <v>97</v>
      </c>
      <c r="E27" s="26">
        <f>E28+E30+E33+E34+E29+E31+E32+E35+E37+E38+E36</f>
        <v>449205.4165</v>
      </c>
      <c r="F27" s="26">
        <f>F28+F30+F33+F34+F29+F31+F32+F35+F37+F38+F36</f>
        <v>121501.112</v>
      </c>
      <c r="G27" s="45">
        <f t="shared" si="0"/>
        <v>27.048006888848363</v>
      </c>
    </row>
    <row r="28" spans="1:7" ht="31.5">
      <c r="A28" s="11" t="s">
        <v>36</v>
      </c>
      <c r="B28" s="18">
        <v>953</v>
      </c>
      <c r="C28" s="23"/>
      <c r="D28" s="23" t="s">
        <v>98</v>
      </c>
      <c r="E28" s="23">
        <v>113805.87</v>
      </c>
      <c r="F28" s="23">
        <v>37445</v>
      </c>
      <c r="G28" s="45">
        <f t="shared" si="0"/>
        <v>32.90252075749696</v>
      </c>
    </row>
    <row r="29" spans="1:7" ht="31.5">
      <c r="A29" s="12" t="s">
        <v>72</v>
      </c>
      <c r="B29" s="18">
        <v>953</v>
      </c>
      <c r="C29" s="23"/>
      <c r="D29" s="23" t="s">
        <v>99</v>
      </c>
      <c r="E29" s="23">
        <v>11945.633</v>
      </c>
      <c r="F29" s="23">
        <v>0</v>
      </c>
      <c r="G29" s="45">
        <f t="shared" si="0"/>
        <v>0</v>
      </c>
    </row>
    <row r="30" spans="1:7" ht="48" customHeight="1">
      <c r="A30" s="17" t="s">
        <v>53</v>
      </c>
      <c r="B30" s="18">
        <v>953</v>
      </c>
      <c r="C30" s="23"/>
      <c r="D30" s="23" t="s">
        <v>100</v>
      </c>
      <c r="E30" s="23">
        <v>278439.129</v>
      </c>
      <c r="F30" s="23">
        <v>78900</v>
      </c>
      <c r="G30" s="45">
        <f t="shared" si="0"/>
        <v>28.336534553661814</v>
      </c>
    </row>
    <row r="31" spans="1:7" ht="48" customHeight="1">
      <c r="A31" s="17" t="s">
        <v>170</v>
      </c>
      <c r="B31" s="18">
        <v>953</v>
      </c>
      <c r="C31" s="23"/>
      <c r="D31" s="23" t="s">
        <v>171</v>
      </c>
      <c r="E31" s="23">
        <v>3000</v>
      </c>
      <c r="F31" s="23">
        <v>345</v>
      </c>
      <c r="G31" s="45">
        <f t="shared" si="0"/>
        <v>11.5</v>
      </c>
    </row>
    <row r="32" spans="1:7" ht="48" customHeight="1">
      <c r="A32" s="17" t="s">
        <v>172</v>
      </c>
      <c r="B32" s="18">
        <v>953</v>
      </c>
      <c r="C32" s="23"/>
      <c r="D32" s="23" t="s">
        <v>173</v>
      </c>
      <c r="E32" s="23">
        <v>17872.85</v>
      </c>
      <c r="F32" s="23">
        <v>4811.112</v>
      </c>
      <c r="G32" s="45">
        <f t="shared" si="0"/>
        <v>26.918549643733375</v>
      </c>
    </row>
    <row r="33" spans="1:7" ht="33" customHeight="1">
      <c r="A33" s="11" t="s">
        <v>56</v>
      </c>
      <c r="B33" s="18">
        <v>953</v>
      </c>
      <c r="C33" s="23"/>
      <c r="D33" s="23" t="s">
        <v>101</v>
      </c>
      <c r="E33" s="23">
        <v>1300</v>
      </c>
      <c r="F33" s="23">
        <v>0</v>
      </c>
      <c r="G33" s="45">
        <f t="shared" si="0"/>
        <v>0</v>
      </c>
    </row>
    <row r="34" spans="1:7" ht="20.25" customHeight="1">
      <c r="A34" s="12" t="s">
        <v>57</v>
      </c>
      <c r="B34" s="18">
        <v>953</v>
      </c>
      <c r="C34" s="23"/>
      <c r="D34" s="23" t="s">
        <v>102</v>
      </c>
      <c r="E34" s="23">
        <v>3629.9205</v>
      </c>
      <c r="F34" s="23">
        <v>0</v>
      </c>
      <c r="G34" s="45">
        <f t="shared" si="0"/>
        <v>0</v>
      </c>
    </row>
    <row r="35" spans="1:7" ht="51.75" customHeight="1">
      <c r="A35" s="12" t="s">
        <v>177</v>
      </c>
      <c r="B35" s="18">
        <v>953</v>
      </c>
      <c r="C35" s="23"/>
      <c r="D35" s="23" t="s">
        <v>216</v>
      </c>
      <c r="E35" s="23">
        <v>3894.62</v>
      </c>
      <c r="F35" s="23">
        <v>0</v>
      </c>
      <c r="G35" s="45">
        <f t="shared" si="0"/>
        <v>0</v>
      </c>
    </row>
    <row r="36" spans="1:7" ht="51.75" customHeight="1">
      <c r="A36" s="12" t="s">
        <v>274</v>
      </c>
      <c r="B36" s="18">
        <v>953</v>
      </c>
      <c r="C36" s="23"/>
      <c r="D36" s="23" t="s">
        <v>275</v>
      </c>
      <c r="E36" s="23">
        <v>2040.993</v>
      </c>
      <c r="F36" s="23">
        <v>0</v>
      </c>
      <c r="G36" s="45">
        <f t="shared" si="0"/>
        <v>0</v>
      </c>
    </row>
    <row r="37" spans="1:7" ht="42" customHeight="1">
      <c r="A37" s="12" t="s">
        <v>178</v>
      </c>
      <c r="B37" s="18">
        <v>953</v>
      </c>
      <c r="C37" s="23"/>
      <c r="D37" s="23" t="s">
        <v>176</v>
      </c>
      <c r="E37" s="23">
        <v>12876.401</v>
      </c>
      <c r="F37" s="23">
        <v>0</v>
      </c>
      <c r="G37" s="45">
        <f t="shared" si="0"/>
        <v>0</v>
      </c>
    </row>
    <row r="38" spans="1:7" ht="42" customHeight="1">
      <c r="A38" s="12" t="s">
        <v>196</v>
      </c>
      <c r="B38" s="18">
        <v>953</v>
      </c>
      <c r="C38" s="23"/>
      <c r="D38" s="23" t="s">
        <v>195</v>
      </c>
      <c r="E38" s="23">
        <v>400</v>
      </c>
      <c r="F38" s="23">
        <v>0</v>
      </c>
      <c r="G38" s="45">
        <f t="shared" si="0"/>
        <v>0</v>
      </c>
    </row>
    <row r="39" spans="1:7" ht="31.5">
      <c r="A39" s="15" t="s">
        <v>54</v>
      </c>
      <c r="B39" s="61">
        <v>953</v>
      </c>
      <c r="C39" s="26"/>
      <c r="D39" s="26" t="s">
        <v>103</v>
      </c>
      <c r="E39" s="26">
        <f>E40+E41+E42+E43</f>
        <v>40620.04257</v>
      </c>
      <c r="F39" s="26">
        <f>F40+F41+F42+F43</f>
        <v>8330</v>
      </c>
      <c r="G39" s="45">
        <f t="shared" si="0"/>
        <v>20.50711784864582</v>
      </c>
    </row>
    <row r="40" spans="1:7" ht="31.5">
      <c r="A40" s="11" t="s">
        <v>55</v>
      </c>
      <c r="B40" s="18">
        <v>953</v>
      </c>
      <c r="C40" s="23"/>
      <c r="D40" s="23" t="s">
        <v>104</v>
      </c>
      <c r="E40" s="23">
        <v>30249.18</v>
      </c>
      <c r="F40" s="23">
        <v>8300</v>
      </c>
      <c r="G40" s="45">
        <f t="shared" si="0"/>
        <v>27.438760323420336</v>
      </c>
    </row>
    <row r="41" spans="1:7" ht="20.25" customHeight="1">
      <c r="A41" s="12" t="s">
        <v>129</v>
      </c>
      <c r="B41" s="18">
        <v>953</v>
      </c>
      <c r="C41" s="23"/>
      <c r="D41" s="23" t="s">
        <v>130</v>
      </c>
      <c r="E41" s="23">
        <v>9670.86257</v>
      </c>
      <c r="F41" s="23">
        <v>0</v>
      </c>
      <c r="G41" s="45">
        <f t="shared" si="0"/>
        <v>0</v>
      </c>
    </row>
    <row r="42" spans="1:7" ht="52.5" customHeight="1">
      <c r="A42" s="35" t="s">
        <v>229</v>
      </c>
      <c r="B42" s="18">
        <v>953</v>
      </c>
      <c r="C42" s="23"/>
      <c r="D42" s="23" t="s">
        <v>228</v>
      </c>
      <c r="E42" s="23">
        <v>0</v>
      </c>
      <c r="F42" s="23">
        <v>0</v>
      </c>
      <c r="G42" s="45">
        <v>0</v>
      </c>
    </row>
    <row r="43" spans="1:7" ht="48" customHeight="1">
      <c r="A43" s="35" t="s">
        <v>170</v>
      </c>
      <c r="B43" s="18">
        <v>953</v>
      </c>
      <c r="C43" s="23"/>
      <c r="D43" s="23" t="s">
        <v>224</v>
      </c>
      <c r="E43" s="23">
        <v>700</v>
      </c>
      <c r="F43" s="23">
        <v>30</v>
      </c>
      <c r="G43" s="45">
        <f t="shared" si="0"/>
        <v>4.285714285714286</v>
      </c>
    </row>
    <row r="44" spans="1:7" ht="20.25" customHeight="1">
      <c r="A44" s="34" t="s">
        <v>201</v>
      </c>
      <c r="B44" s="61">
        <v>953</v>
      </c>
      <c r="C44" s="26"/>
      <c r="D44" s="26" t="s">
        <v>202</v>
      </c>
      <c r="E44" s="26">
        <f>E45+E46+E47</f>
        <v>0</v>
      </c>
      <c r="F44" s="26">
        <f>F45+F46+F47</f>
        <v>0</v>
      </c>
      <c r="G44" s="45">
        <v>0</v>
      </c>
    </row>
    <row r="45" spans="1:7" ht="20.25" customHeight="1">
      <c r="A45" s="35" t="s">
        <v>203</v>
      </c>
      <c r="B45" s="18">
        <v>953</v>
      </c>
      <c r="C45" s="23"/>
      <c r="D45" s="23" t="s">
        <v>205</v>
      </c>
      <c r="E45" s="23">
        <v>0</v>
      </c>
      <c r="F45" s="23">
        <v>0</v>
      </c>
      <c r="G45" s="45">
        <v>0</v>
      </c>
    </row>
    <row r="46" spans="1:7" ht="20.25" customHeight="1">
      <c r="A46" s="35" t="s">
        <v>204</v>
      </c>
      <c r="B46" s="18">
        <v>953</v>
      </c>
      <c r="C46" s="23"/>
      <c r="D46" s="23" t="s">
        <v>206</v>
      </c>
      <c r="E46" s="23">
        <v>0</v>
      </c>
      <c r="F46" s="23">
        <v>0</v>
      </c>
      <c r="G46" s="45">
        <v>0</v>
      </c>
    </row>
    <row r="47" spans="1:7" ht="20.25" customHeight="1">
      <c r="A47" s="35" t="s">
        <v>217</v>
      </c>
      <c r="B47" s="18">
        <v>953</v>
      </c>
      <c r="C47" s="23"/>
      <c r="D47" s="23" t="s">
        <v>218</v>
      </c>
      <c r="E47" s="23">
        <v>0</v>
      </c>
      <c r="F47" s="23">
        <v>0</v>
      </c>
      <c r="G47" s="45">
        <v>0</v>
      </c>
    </row>
    <row r="48" spans="1:7" ht="31.5">
      <c r="A48" s="15" t="s">
        <v>58</v>
      </c>
      <c r="B48" s="61">
        <v>953</v>
      </c>
      <c r="C48" s="26"/>
      <c r="D48" s="26" t="s">
        <v>105</v>
      </c>
      <c r="E48" s="26">
        <f>E49+E50</f>
        <v>22743.0665</v>
      </c>
      <c r="F48" s="26">
        <f>F49+F50</f>
        <v>4420.767</v>
      </c>
      <c r="G48" s="45">
        <f t="shared" si="0"/>
        <v>19.43786692089213</v>
      </c>
    </row>
    <row r="49" spans="1:7" ht="31.5">
      <c r="A49" s="11" t="s">
        <v>25</v>
      </c>
      <c r="B49" s="18">
        <v>953</v>
      </c>
      <c r="C49" s="23"/>
      <c r="D49" s="23" t="s">
        <v>230</v>
      </c>
      <c r="E49" s="23">
        <v>22389.68</v>
      </c>
      <c r="F49" s="23">
        <v>4420.767</v>
      </c>
      <c r="G49" s="45">
        <f t="shared" si="0"/>
        <v>19.744663612878792</v>
      </c>
    </row>
    <row r="50" spans="1:7" ht="15.75">
      <c r="A50" s="11" t="s">
        <v>73</v>
      </c>
      <c r="B50" s="18">
        <v>953</v>
      </c>
      <c r="C50" s="23"/>
      <c r="D50" s="23" t="s">
        <v>106</v>
      </c>
      <c r="E50" s="23">
        <v>353.3865</v>
      </c>
      <c r="F50" s="23">
        <v>0</v>
      </c>
      <c r="G50" s="45">
        <f t="shared" si="0"/>
        <v>0</v>
      </c>
    </row>
    <row r="51" spans="1:7" ht="15.75">
      <c r="A51" s="15" t="s">
        <v>135</v>
      </c>
      <c r="B51" s="61">
        <v>953</v>
      </c>
      <c r="C51" s="26"/>
      <c r="D51" s="26" t="s">
        <v>138</v>
      </c>
      <c r="E51" s="26">
        <f>E52+E53</f>
        <v>0</v>
      </c>
      <c r="F51" s="26">
        <f>F52+F53</f>
        <v>0</v>
      </c>
      <c r="G51" s="45">
        <v>0</v>
      </c>
    </row>
    <row r="52" spans="1:7" ht="15.75">
      <c r="A52" s="11" t="s">
        <v>136</v>
      </c>
      <c r="B52" s="18">
        <v>953</v>
      </c>
      <c r="C52" s="23"/>
      <c r="D52" s="23" t="s">
        <v>137</v>
      </c>
      <c r="E52" s="23">
        <v>0</v>
      </c>
      <c r="F52" s="23">
        <v>0</v>
      </c>
      <c r="G52" s="45">
        <v>0</v>
      </c>
    </row>
    <row r="53" spans="1:7" ht="15.75">
      <c r="A53" s="11" t="s">
        <v>155</v>
      </c>
      <c r="B53" s="18">
        <v>953</v>
      </c>
      <c r="C53" s="23"/>
      <c r="D53" s="23" t="s">
        <v>139</v>
      </c>
      <c r="E53" s="23">
        <v>0</v>
      </c>
      <c r="F53" s="23">
        <v>0</v>
      </c>
      <c r="G53" s="45">
        <v>0</v>
      </c>
    </row>
    <row r="54" spans="1:7" ht="31.5">
      <c r="A54" s="6" t="s">
        <v>154</v>
      </c>
      <c r="B54" s="58">
        <v>951</v>
      </c>
      <c r="C54" s="24"/>
      <c r="D54" s="24" t="s">
        <v>107</v>
      </c>
      <c r="E54" s="24">
        <f>E55</f>
        <v>236.816</v>
      </c>
      <c r="F54" s="24">
        <f>F55</f>
        <v>103.116</v>
      </c>
      <c r="G54" s="45">
        <f t="shared" si="0"/>
        <v>43.54266603607864</v>
      </c>
    </row>
    <row r="55" spans="1:7" ht="15.75">
      <c r="A55" s="30" t="s">
        <v>16</v>
      </c>
      <c r="B55" s="59">
        <v>951</v>
      </c>
      <c r="C55" s="27"/>
      <c r="D55" s="27" t="s">
        <v>107</v>
      </c>
      <c r="E55" s="27">
        <f>E56</f>
        <v>236.816</v>
      </c>
      <c r="F55" s="27">
        <f>F56</f>
        <v>103.116</v>
      </c>
      <c r="G55" s="45">
        <f t="shared" si="0"/>
        <v>43.54266603607864</v>
      </c>
    </row>
    <row r="56" spans="1:7" ht="31.5">
      <c r="A56" s="12" t="s">
        <v>69</v>
      </c>
      <c r="B56" s="18">
        <v>951</v>
      </c>
      <c r="C56" s="23"/>
      <c r="D56" s="23" t="s">
        <v>231</v>
      </c>
      <c r="E56" s="23">
        <v>236.816</v>
      </c>
      <c r="F56" s="23">
        <v>103.116</v>
      </c>
      <c r="G56" s="45">
        <f t="shared" si="0"/>
        <v>43.54266603607864</v>
      </c>
    </row>
    <row r="57" spans="1:7" ht="34.5" customHeight="1">
      <c r="A57" s="7" t="s">
        <v>191</v>
      </c>
      <c r="B57" s="58">
        <v>951</v>
      </c>
      <c r="C57" s="24"/>
      <c r="D57" s="24" t="s">
        <v>108</v>
      </c>
      <c r="E57" s="24">
        <f>E58</f>
        <v>100</v>
      </c>
      <c r="F57" s="24">
        <f>F58</f>
        <v>0</v>
      </c>
      <c r="G57" s="45">
        <f t="shared" si="0"/>
        <v>0</v>
      </c>
    </row>
    <row r="58" spans="1:7" ht="15">
      <c r="A58" s="30" t="s">
        <v>16</v>
      </c>
      <c r="B58" s="60">
        <v>951</v>
      </c>
      <c r="C58" s="31"/>
      <c r="D58" s="31" t="s">
        <v>108</v>
      </c>
      <c r="E58" s="31">
        <f>E59</f>
        <v>100</v>
      </c>
      <c r="F58" s="31">
        <f>F59</f>
        <v>0</v>
      </c>
      <c r="G58" s="45">
        <f t="shared" si="0"/>
        <v>0</v>
      </c>
    </row>
    <row r="59" spans="1:7" ht="33" customHeight="1">
      <c r="A59" s="12" t="s">
        <v>44</v>
      </c>
      <c r="B59" s="18">
        <v>951</v>
      </c>
      <c r="C59" s="23"/>
      <c r="D59" s="23" t="s">
        <v>220</v>
      </c>
      <c r="E59" s="23">
        <v>100</v>
      </c>
      <c r="F59" s="23">
        <v>0</v>
      </c>
      <c r="G59" s="45">
        <f t="shared" si="0"/>
        <v>0</v>
      </c>
    </row>
    <row r="60" spans="1:7" ht="33" customHeight="1">
      <c r="A60" s="14" t="s">
        <v>156</v>
      </c>
      <c r="B60" s="58">
        <v>951</v>
      </c>
      <c r="C60" s="24"/>
      <c r="D60" s="24" t="s">
        <v>109</v>
      </c>
      <c r="E60" s="24">
        <f>E61</f>
        <v>100</v>
      </c>
      <c r="F60" s="24">
        <f>F61</f>
        <v>15.988</v>
      </c>
      <c r="G60" s="45">
        <f t="shared" si="0"/>
        <v>15.988</v>
      </c>
    </row>
    <row r="61" spans="1:7" ht="18.75" customHeight="1">
      <c r="A61" s="30" t="s">
        <v>16</v>
      </c>
      <c r="B61" s="59">
        <v>951</v>
      </c>
      <c r="C61" s="27"/>
      <c r="D61" s="27" t="s">
        <v>109</v>
      </c>
      <c r="E61" s="27">
        <f>E62+E63</f>
        <v>100</v>
      </c>
      <c r="F61" s="27">
        <f>F62+F63</f>
        <v>15.988</v>
      </c>
      <c r="G61" s="45">
        <f t="shared" si="0"/>
        <v>15.988</v>
      </c>
    </row>
    <row r="62" spans="1:7" ht="33" customHeight="1">
      <c r="A62" s="11" t="s">
        <v>66</v>
      </c>
      <c r="B62" s="18">
        <v>951</v>
      </c>
      <c r="C62" s="23"/>
      <c r="D62" s="23" t="s">
        <v>232</v>
      </c>
      <c r="E62" s="23">
        <v>70</v>
      </c>
      <c r="F62" s="23">
        <v>15.988</v>
      </c>
      <c r="G62" s="45">
        <f t="shared" si="0"/>
        <v>22.84</v>
      </c>
    </row>
    <row r="63" spans="1:7" ht="33" customHeight="1">
      <c r="A63" s="11" t="s">
        <v>67</v>
      </c>
      <c r="B63" s="18">
        <v>951</v>
      </c>
      <c r="C63" s="23"/>
      <c r="D63" s="23" t="s">
        <v>233</v>
      </c>
      <c r="E63" s="23">
        <v>30</v>
      </c>
      <c r="F63" s="23">
        <v>0</v>
      </c>
      <c r="G63" s="45">
        <f t="shared" si="0"/>
        <v>0</v>
      </c>
    </row>
    <row r="64" spans="1:7" ht="36.75" customHeight="1">
      <c r="A64" s="22" t="s">
        <v>157</v>
      </c>
      <c r="B64" s="58">
        <v>951</v>
      </c>
      <c r="C64" s="24"/>
      <c r="D64" s="24" t="s">
        <v>110</v>
      </c>
      <c r="E64" s="24">
        <f>E65</f>
        <v>50</v>
      </c>
      <c r="F64" s="24">
        <f>F65</f>
        <v>0</v>
      </c>
      <c r="G64" s="45">
        <f t="shared" si="0"/>
        <v>0</v>
      </c>
    </row>
    <row r="65" spans="1:7" ht="15">
      <c r="A65" s="30" t="s">
        <v>16</v>
      </c>
      <c r="B65" s="60">
        <v>951</v>
      </c>
      <c r="C65" s="31"/>
      <c r="D65" s="31" t="s">
        <v>110</v>
      </c>
      <c r="E65" s="31">
        <f>E66+E67</f>
        <v>50</v>
      </c>
      <c r="F65" s="31">
        <f>F66+F67</f>
        <v>0</v>
      </c>
      <c r="G65" s="45">
        <f t="shared" si="0"/>
        <v>0</v>
      </c>
    </row>
    <row r="66" spans="1:7" ht="34.5" customHeight="1">
      <c r="A66" s="11" t="s">
        <v>29</v>
      </c>
      <c r="B66" s="18">
        <v>951</v>
      </c>
      <c r="C66" s="23"/>
      <c r="D66" s="23" t="s">
        <v>235</v>
      </c>
      <c r="E66" s="23">
        <v>0</v>
      </c>
      <c r="F66" s="23">
        <v>0</v>
      </c>
      <c r="G66" s="45">
        <v>0</v>
      </c>
    </row>
    <row r="67" spans="1:7" ht="31.5">
      <c r="A67" s="11" t="s">
        <v>30</v>
      </c>
      <c r="B67" s="18">
        <v>951</v>
      </c>
      <c r="C67" s="23"/>
      <c r="D67" s="23" t="s">
        <v>234</v>
      </c>
      <c r="E67" s="23">
        <v>50</v>
      </c>
      <c r="F67" s="23">
        <v>0</v>
      </c>
      <c r="G67" s="45">
        <f t="shared" si="0"/>
        <v>0</v>
      </c>
    </row>
    <row r="68" spans="1:7" ht="35.25" customHeight="1">
      <c r="A68" s="22" t="s">
        <v>158</v>
      </c>
      <c r="B68" s="58">
        <v>951</v>
      </c>
      <c r="C68" s="24"/>
      <c r="D68" s="24" t="s">
        <v>111</v>
      </c>
      <c r="E68" s="24">
        <f>E69+E71</f>
        <v>100</v>
      </c>
      <c r="F68" s="24">
        <f>F69+F71</f>
        <v>0</v>
      </c>
      <c r="G68" s="45">
        <f t="shared" si="0"/>
        <v>0</v>
      </c>
    </row>
    <row r="69" spans="1:7" ht="15">
      <c r="A69" s="30" t="s">
        <v>16</v>
      </c>
      <c r="B69" s="60">
        <v>951</v>
      </c>
      <c r="C69" s="31"/>
      <c r="D69" s="31" t="s">
        <v>111</v>
      </c>
      <c r="E69" s="31">
        <f>E70</f>
        <v>70</v>
      </c>
      <c r="F69" s="31">
        <f>F70</f>
        <v>0</v>
      </c>
      <c r="G69" s="45">
        <f t="shared" si="0"/>
        <v>0</v>
      </c>
    </row>
    <row r="70" spans="1:7" ht="49.5" customHeight="1">
      <c r="A70" s="11" t="s">
        <v>34</v>
      </c>
      <c r="B70" s="18">
        <v>951</v>
      </c>
      <c r="C70" s="23"/>
      <c r="D70" s="23" t="s">
        <v>236</v>
      </c>
      <c r="E70" s="23">
        <v>70</v>
      </c>
      <c r="F70" s="23">
        <v>0</v>
      </c>
      <c r="G70" s="45">
        <f t="shared" si="0"/>
        <v>0</v>
      </c>
    </row>
    <row r="71" spans="1:7" ht="25.5" customHeight="1">
      <c r="A71" s="30" t="s">
        <v>18</v>
      </c>
      <c r="B71" s="60" t="s">
        <v>17</v>
      </c>
      <c r="C71" s="31"/>
      <c r="D71" s="31" t="s">
        <v>88</v>
      </c>
      <c r="E71" s="31">
        <f>E72</f>
        <v>30</v>
      </c>
      <c r="F71" s="31">
        <f>F72</f>
        <v>0</v>
      </c>
      <c r="G71" s="45">
        <f t="shared" si="0"/>
        <v>0</v>
      </c>
    </row>
    <row r="72" spans="1:7" ht="32.25" customHeight="1">
      <c r="A72" s="11" t="s">
        <v>286</v>
      </c>
      <c r="B72" s="18">
        <v>953</v>
      </c>
      <c r="C72" s="23"/>
      <c r="D72" s="23" t="s">
        <v>285</v>
      </c>
      <c r="E72" s="23">
        <v>30</v>
      </c>
      <c r="F72" s="23">
        <v>0</v>
      </c>
      <c r="G72" s="45">
        <f t="shared" si="0"/>
        <v>0</v>
      </c>
    </row>
    <row r="73" spans="1:7" ht="33" customHeight="1">
      <c r="A73" s="22" t="s">
        <v>159</v>
      </c>
      <c r="B73" s="58">
        <v>951</v>
      </c>
      <c r="C73" s="24"/>
      <c r="D73" s="24" t="s">
        <v>112</v>
      </c>
      <c r="E73" s="24">
        <f>E74</f>
        <v>18211.945</v>
      </c>
      <c r="F73" s="24">
        <f>F74</f>
        <v>0</v>
      </c>
      <c r="G73" s="45">
        <f t="shared" si="0"/>
        <v>0</v>
      </c>
    </row>
    <row r="74" spans="1:7" ht="15">
      <c r="A74" s="30" t="s">
        <v>16</v>
      </c>
      <c r="B74" s="60">
        <v>951</v>
      </c>
      <c r="C74" s="31"/>
      <c r="D74" s="31" t="s">
        <v>112</v>
      </c>
      <c r="E74" s="31">
        <f>E75+E76+E77</f>
        <v>18211.945</v>
      </c>
      <c r="F74" s="31">
        <f>F75+F76+F77</f>
        <v>0</v>
      </c>
      <c r="G74" s="45">
        <f t="shared" si="0"/>
        <v>0</v>
      </c>
    </row>
    <row r="75" spans="1:7" ht="47.25">
      <c r="A75" s="11" t="s">
        <v>35</v>
      </c>
      <c r="B75" s="18">
        <v>951</v>
      </c>
      <c r="C75" s="23"/>
      <c r="D75" s="23" t="s">
        <v>237</v>
      </c>
      <c r="E75" s="23">
        <v>2384.51262</v>
      </c>
      <c r="F75" s="23">
        <v>0</v>
      </c>
      <c r="G75" s="45">
        <f aca="true" t="shared" si="1" ref="G75:G138">F75/E75*100</f>
        <v>0</v>
      </c>
    </row>
    <row r="76" spans="1:7" ht="78.75">
      <c r="A76" s="32" t="s">
        <v>76</v>
      </c>
      <c r="B76" s="18">
        <v>951</v>
      </c>
      <c r="C76" s="23"/>
      <c r="D76" s="23" t="s">
        <v>113</v>
      </c>
      <c r="E76" s="23">
        <v>15000</v>
      </c>
      <c r="F76" s="23">
        <v>0</v>
      </c>
      <c r="G76" s="45">
        <f t="shared" si="1"/>
        <v>0</v>
      </c>
    </row>
    <row r="77" spans="1:7" ht="94.5">
      <c r="A77" s="32" t="s">
        <v>140</v>
      </c>
      <c r="B77" s="18">
        <v>951</v>
      </c>
      <c r="C77" s="23"/>
      <c r="D77" s="23" t="s">
        <v>141</v>
      </c>
      <c r="E77" s="23">
        <v>827.43238</v>
      </c>
      <c r="F77" s="23">
        <v>0</v>
      </c>
      <c r="G77" s="45">
        <f t="shared" si="1"/>
        <v>0</v>
      </c>
    </row>
    <row r="78" spans="1:7" ht="66" customHeight="1">
      <c r="A78" s="22" t="s">
        <v>160</v>
      </c>
      <c r="B78" s="58">
        <v>951</v>
      </c>
      <c r="C78" s="24"/>
      <c r="D78" s="24" t="s">
        <v>114</v>
      </c>
      <c r="E78" s="24">
        <f>E79</f>
        <v>53755.055</v>
      </c>
      <c r="F78" s="24">
        <f>F79</f>
        <v>1200.426</v>
      </c>
      <c r="G78" s="45">
        <f t="shared" si="1"/>
        <v>2.2331406785836236</v>
      </c>
    </row>
    <row r="79" spans="1:7" ht="15">
      <c r="A79" s="30" t="s">
        <v>16</v>
      </c>
      <c r="B79" s="60">
        <v>951</v>
      </c>
      <c r="C79" s="31"/>
      <c r="D79" s="31" t="s">
        <v>114</v>
      </c>
      <c r="E79" s="31">
        <f>E80+E83+E81+E82+E84</f>
        <v>53755.055</v>
      </c>
      <c r="F79" s="31">
        <f>F80+F83+F81+F82+F84</f>
        <v>1200.426</v>
      </c>
      <c r="G79" s="45">
        <f t="shared" si="1"/>
        <v>2.2331406785836236</v>
      </c>
    </row>
    <row r="80" spans="1:7" ht="49.5" customHeight="1">
      <c r="A80" s="11" t="s">
        <v>33</v>
      </c>
      <c r="B80" s="18">
        <v>951</v>
      </c>
      <c r="C80" s="23"/>
      <c r="D80" s="72">
        <v>1100011610</v>
      </c>
      <c r="E80" s="23">
        <v>0</v>
      </c>
      <c r="F80" s="23">
        <v>0</v>
      </c>
      <c r="G80" s="45">
        <v>0</v>
      </c>
    </row>
    <row r="81" spans="1:7" ht="49.5" customHeight="1">
      <c r="A81" s="11" t="s">
        <v>219</v>
      </c>
      <c r="B81" s="18">
        <v>951</v>
      </c>
      <c r="C81" s="23"/>
      <c r="D81" s="72">
        <v>1100011620</v>
      </c>
      <c r="E81" s="23">
        <v>7995.815</v>
      </c>
      <c r="F81" s="23">
        <v>400.426</v>
      </c>
      <c r="G81" s="45">
        <f t="shared" si="1"/>
        <v>5.00794478111362</v>
      </c>
    </row>
    <row r="82" spans="1:7" ht="49.5" customHeight="1">
      <c r="A82" s="11" t="s">
        <v>85</v>
      </c>
      <c r="B82" s="18">
        <v>951</v>
      </c>
      <c r="C82" s="23"/>
      <c r="D82" s="23" t="s">
        <v>238</v>
      </c>
      <c r="E82" s="23">
        <v>9640.74</v>
      </c>
      <c r="F82" s="23">
        <v>800</v>
      </c>
      <c r="G82" s="45">
        <f t="shared" si="1"/>
        <v>8.2981181942465</v>
      </c>
    </row>
    <row r="83" spans="1:7" ht="32.25" customHeight="1">
      <c r="A83" s="32" t="s">
        <v>77</v>
      </c>
      <c r="B83" s="18">
        <v>951</v>
      </c>
      <c r="C83" s="23"/>
      <c r="D83" s="23" t="s">
        <v>115</v>
      </c>
      <c r="E83" s="23">
        <v>35036</v>
      </c>
      <c r="F83" s="23">
        <v>0</v>
      </c>
      <c r="G83" s="45">
        <f t="shared" si="1"/>
        <v>0</v>
      </c>
    </row>
    <row r="84" spans="1:7" ht="66.75" customHeight="1">
      <c r="A84" s="32" t="s">
        <v>143</v>
      </c>
      <c r="B84" s="18">
        <v>951</v>
      </c>
      <c r="C84" s="23"/>
      <c r="D84" s="23" t="s">
        <v>142</v>
      </c>
      <c r="E84" s="23">
        <v>1082.5</v>
      </c>
      <c r="F84" s="23">
        <v>0</v>
      </c>
      <c r="G84" s="45">
        <f t="shared" si="1"/>
        <v>0</v>
      </c>
    </row>
    <row r="85" spans="1:7" ht="31.5">
      <c r="A85" s="22" t="s">
        <v>161</v>
      </c>
      <c r="B85" s="58">
        <v>951</v>
      </c>
      <c r="C85" s="24"/>
      <c r="D85" s="24" t="s">
        <v>116</v>
      </c>
      <c r="E85" s="24">
        <f>E86</f>
        <v>1585</v>
      </c>
      <c r="F85" s="24">
        <f>F86</f>
        <v>0</v>
      </c>
      <c r="G85" s="45">
        <f t="shared" si="1"/>
        <v>0</v>
      </c>
    </row>
    <row r="86" spans="1:7" ht="15">
      <c r="A86" s="30" t="s">
        <v>16</v>
      </c>
      <c r="B86" s="60">
        <v>951</v>
      </c>
      <c r="C86" s="31"/>
      <c r="D86" s="31" t="s">
        <v>116</v>
      </c>
      <c r="E86" s="31">
        <f>E87</f>
        <v>1585</v>
      </c>
      <c r="F86" s="31">
        <f>F87</f>
        <v>0</v>
      </c>
      <c r="G86" s="45">
        <f t="shared" si="1"/>
        <v>0</v>
      </c>
    </row>
    <row r="87" spans="1:7" ht="33.75" customHeight="1">
      <c r="A87" s="12" t="s">
        <v>41</v>
      </c>
      <c r="B87" s="18">
        <v>951</v>
      </c>
      <c r="C87" s="23"/>
      <c r="D87" s="72">
        <v>1200011610</v>
      </c>
      <c r="E87" s="23">
        <v>1585</v>
      </c>
      <c r="F87" s="23">
        <v>0</v>
      </c>
      <c r="G87" s="45">
        <f t="shared" si="1"/>
        <v>0</v>
      </c>
    </row>
    <row r="88" spans="1:7" ht="15.75">
      <c r="A88" s="22" t="s">
        <v>190</v>
      </c>
      <c r="B88" s="58">
        <v>951</v>
      </c>
      <c r="C88" s="24"/>
      <c r="D88" s="24" t="s">
        <v>117</v>
      </c>
      <c r="E88" s="24">
        <f>E89</f>
        <v>50</v>
      </c>
      <c r="F88" s="24">
        <f>F89</f>
        <v>0</v>
      </c>
      <c r="G88" s="45">
        <f t="shared" si="1"/>
        <v>0</v>
      </c>
    </row>
    <row r="89" spans="1:7" ht="15">
      <c r="A89" s="30" t="s">
        <v>16</v>
      </c>
      <c r="B89" s="60">
        <v>951</v>
      </c>
      <c r="C89" s="31"/>
      <c r="D89" s="31" t="s">
        <v>117</v>
      </c>
      <c r="E89" s="31">
        <f>E90</f>
        <v>50</v>
      </c>
      <c r="F89" s="31">
        <f>F90</f>
        <v>0</v>
      </c>
      <c r="G89" s="45">
        <f t="shared" si="1"/>
        <v>0</v>
      </c>
    </row>
    <row r="90" spans="1:7" ht="31.5">
      <c r="A90" s="12" t="s">
        <v>42</v>
      </c>
      <c r="B90" s="18">
        <v>951</v>
      </c>
      <c r="C90" s="23"/>
      <c r="D90" s="72">
        <v>1300011610</v>
      </c>
      <c r="E90" s="23">
        <v>50</v>
      </c>
      <c r="F90" s="23">
        <v>0</v>
      </c>
      <c r="G90" s="45">
        <f t="shared" si="1"/>
        <v>0</v>
      </c>
    </row>
    <row r="91" spans="1:7" ht="36.75" customHeight="1">
      <c r="A91" s="14" t="s">
        <v>162</v>
      </c>
      <c r="B91" s="58">
        <v>951</v>
      </c>
      <c r="C91" s="24"/>
      <c r="D91" s="24" t="s">
        <v>118</v>
      </c>
      <c r="E91" s="24">
        <f>E92+E98</f>
        <v>65615</v>
      </c>
      <c r="F91" s="24">
        <f>F92+F98</f>
        <v>714.837</v>
      </c>
      <c r="G91" s="45">
        <f t="shared" si="1"/>
        <v>1.0894414386954203</v>
      </c>
    </row>
    <row r="92" spans="1:7" ht="22.5" customHeight="1">
      <c r="A92" s="30" t="s">
        <v>16</v>
      </c>
      <c r="B92" s="60">
        <v>951</v>
      </c>
      <c r="C92" s="31"/>
      <c r="D92" s="31" t="s">
        <v>118</v>
      </c>
      <c r="E92" s="31">
        <f>E93+E94+E95+E96+E97</f>
        <v>65565</v>
      </c>
      <c r="F92" s="31">
        <f>F93+F94+F95+F96+F97</f>
        <v>714.837</v>
      </c>
      <c r="G92" s="45">
        <f t="shared" si="1"/>
        <v>1.090272248913292</v>
      </c>
    </row>
    <row r="93" spans="1:7" ht="34.5" customHeight="1">
      <c r="A93" s="12" t="s">
        <v>45</v>
      </c>
      <c r="B93" s="18">
        <v>951</v>
      </c>
      <c r="C93" s="23"/>
      <c r="D93" s="23" t="s">
        <v>239</v>
      </c>
      <c r="E93" s="23">
        <v>19243</v>
      </c>
      <c r="F93" s="23">
        <v>714.837</v>
      </c>
      <c r="G93" s="45">
        <f t="shared" si="1"/>
        <v>3.7147897936912124</v>
      </c>
    </row>
    <row r="94" spans="1:7" ht="34.5" customHeight="1">
      <c r="A94" s="12" t="s">
        <v>223</v>
      </c>
      <c r="B94" s="18">
        <v>951</v>
      </c>
      <c r="C94" s="23"/>
      <c r="D94" s="23" t="s">
        <v>221</v>
      </c>
      <c r="E94" s="23">
        <v>45632</v>
      </c>
      <c r="F94" s="23">
        <v>0</v>
      </c>
      <c r="G94" s="45">
        <f t="shared" si="1"/>
        <v>0</v>
      </c>
    </row>
    <row r="95" spans="1:7" ht="34.5" customHeight="1">
      <c r="A95" s="12" t="s">
        <v>197</v>
      </c>
      <c r="B95" s="18">
        <v>951</v>
      </c>
      <c r="C95" s="23"/>
      <c r="D95" s="23" t="s">
        <v>222</v>
      </c>
      <c r="E95" s="23">
        <v>368</v>
      </c>
      <c r="F95" s="23">
        <v>0</v>
      </c>
      <c r="G95" s="45">
        <f t="shared" si="1"/>
        <v>0</v>
      </c>
    </row>
    <row r="96" spans="1:7" ht="34.5" customHeight="1">
      <c r="A96" s="12" t="s">
        <v>289</v>
      </c>
      <c r="B96" s="62">
        <v>953</v>
      </c>
      <c r="C96" s="29"/>
      <c r="D96" s="29" t="s">
        <v>287</v>
      </c>
      <c r="E96" s="29">
        <v>312</v>
      </c>
      <c r="F96" s="29">
        <v>0</v>
      </c>
      <c r="G96" s="45">
        <f t="shared" si="1"/>
        <v>0</v>
      </c>
    </row>
    <row r="97" spans="1:7" ht="34.5" customHeight="1">
      <c r="A97" s="12" t="s">
        <v>290</v>
      </c>
      <c r="B97" s="62">
        <v>953</v>
      </c>
      <c r="C97" s="29"/>
      <c r="D97" s="29" t="s">
        <v>288</v>
      </c>
      <c r="E97" s="29">
        <v>10</v>
      </c>
      <c r="F97" s="29">
        <v>0</v>
      </c>
      <c r="G97" s="45">
        <f t="shared" si="1"/>
        <v>0</v>
      </c>
    </row>
    <row r="98" spans="1:7" ht="34.5" customHeight="1">
      <c r="A98" s="30" t="s">
        <v>18</v>
      </c>
      <c r="B98" s="59">
        <v>953</v>
      </c>
      <c r="C98" s="27"/>
      <c r="D98" s="27" t="s">
        <v>118</v>
      </c>
      <c r="E98" s="27">
        <f>E99</f>
        <v>50</v>
      </c>
      <c r="F98" s="27">
        <f>F99</f>
        <v>0</v>
      </c>
      <c r="G98" s="45">
        <f t="shared" si="1"/>
        <v>0</v>
      </c>
    </row>
    <row r="99" spans="1:7" ht="21.75" customHeight="1">
      <c r="A99" s="12" t="s">
        <v>86</v>
      </c>
      <c r="B99" s="62">
        <v>953</v>
      </c>
      <c r="C99" s="29"/>
      <c r="D99" s="29" t="s">
        <v>276</v>
      </c>
      <c r="E99" s="29">
        <v>50</v>
      </c>
      <c r="F99" s="29">
        <v>0</v>
      </c>
      <c r="G99" s="45">
        <f t="shared" si="1"/>
        <v>0</v>
      </c>
    </row>
    <row r="100" spans="1:7" ht="15.75">
      <c r="A100" s="7" t="s">
        <v>163</v>
      </c>
      <c r="B100" s="58">
        <v>951</v>
      </c>
      <c r="C100" s="24"/>
      <c r="D100" s="24" t="s">
        <v>119</v>
      </c>
      <c r="E100" s="24">
        <f>E101</f>
        <v>30959.65745</v>
      </c>
      <c r="F100" s="24">
        <f>F101</f>
        <v>7138.625999999999</v>
      </c>
      <c r="G100" s="45">
        <f t="shared" si="1"/>
        <v>23.05783263761531</v>
      </c>
    </row>
    <row r="101" spans="1:7" ht="15">
      <c r="A101" s="30" t="s">
        <v>16</v>
      </c>
      <c r="B101" s="60">
        <v>951</v>
      </c>
      <c r="C101" s="31"/>
      <c r="D101" s="31" t="s">
        <v>119</v>
      </c>
      <c r="E101" s="31">
        <f>E102+E104+E112</f>
        <v>30959.65745</v>
      </c>
      <c r="F101" s="31">
        <f>F102+F104+F112</f>
        <v>7138.625999999999</v>
      </c>
      <c r="G101" s="45">
        <f t="shared" si="1"/>
        <v>23.05783263761531</v>
      </c>
    </row>
    <row r="102" spans="1:7" ht="15.75">
      <c r="A102" s="5" t="s">
        <v>21</v>
      </c>
      <c r="B102" s="61">
        <v>951</v>
      </c>
      <c r="C102" s="26"/>
      <c r="D102" s="26" t="s">
        <v>120</v>
      </c>
      <c r="E102" s="26">
        <f>E103</f>
        <v>2713.62755</v>
      </c>
      <c r="F102" s="26">
        <f>F103</f>
        <v>28.324</v>
      </c>
      <c r="G102" s="45">
        <f t="shared" si="1"/>
        <v>1.0437688842007813</v>
      </c>
    </row>
    <row r="103" spans="1:7" ht="31.5">
      <c r="A103" s="12" t="s">
        <v>37</v>
      </c>
      <c r="B103" s="18">
        <v>951</v>
      </c>
      <c r="C103" s="23"/>
      <c r="D103" s="72">
        <v>1610011610</v>
      </c>
      <c r="E103" s="23">
        <v>2713.62755</v>
      </c>
      <c r="F103" s="23">
        <v>28.324</v>
      </c>
      <c r="G103" s="45">
        <f t="shared" si="1"/>
        <v>1.0437688842007813</v>
      </c>
    </row>
    <row r="104" spans="1:7" ht="19.5" customHeight="1">
      <c r="A104" s="10" t="s">
        <v>38</v>
      </c>
      <c r="B104" s="61">
        <v>951</v>
      </c>
      <c r="C104" s="26"/>
      <c r="D104" s="26" t="s">
        <v>121</v>
      </c>
      <c r="E104" s="26">
        <f>SUM(E105:E111)</f>
        <v>28146.029899999998</v>
      </c>
      <c r="F104" s="26">
        <f>SUM(F105:F111)</f>
        <v>7110.302</v>
      </c>
      <c r="G104" s="45">
        <f t="shared" si="1"/>
        <v>25.262184490182754</v>
      </c>
    </row>
    <row r="105" spans="1:7" ht="31.5">
      <c r="A105" s="11" t="s">
        <v>39</v>
      </c>
      <c r="B105" s="18">
        <v>951</v>
      </c>
      <c r="C105" s="23"/>
      <c r="D105" s="23" t="s">
        <v>122</v>
      </c>
      <c r="E105" s="23">
        <v>13545.67</v>
      </c>
      <c r="F105" s="23">
        <v>3569.53</v>
      </c>
      <c r="G105" s="45">
        <f t="shared" si="1"/>
        <v>26.351815746286455</v>
      </c>
    </row>
    <row r="106" spans="1:7" ht="15.75">
      <c r="A106" s="12" t="s">
        <v>86</v>
      </c>
      <c r="B106" s="18">
        <v>951</v>
      </c>
      <c r="C106" s="23"/>
      <c r="D106" s="23" t="s">
        <v>123</v>
      </c>
      <c r="E106" s="23">
        <v>2300</v>
      </c>
      <c r="F106" s="23">
        <v>0</v>
      </c>
      <c r="G106" s="45">
        <f t="shared" si="1"/>
        <v>0</v>
      </c>
    </row>
    <row r="107" spans="1:7" ht="31.5">
      <c r="A107" s="11" t="s">
        <v>40</v>
      </c>
      <c r="B107" s="18">
        <v>951</v>
      </c>
      <c r="C107" s="23"/>
      <c r="D107" s="23" t="s">
        <v>124</v>
      </c>
      <c r="E107" s="23">
        <v>11848.92</v>
      </c>
      <c r="F107" s="23">
        <v>3243.2</v>
      </c>
      <c r="G107" s="45">
        <f t="shared" si="1"/>
        <v>27.37127096815575</v>
      </c>
    </row>
    <row r="108" spans="1:7" ht="31.5">
      <c r="A108" s="11" t="s">
        <v>272</v>
      </c>
      <c r="B108" s="18">
        <v>951</v>
      </c>
      <c r="C108" s="23"/>
      <c r="D108" s="23" t="s">
        <v>273</v>
      </c>
      <c r="E108" s="23">
        <v>297.57245</v>
      </c>
      <c r="F108" s="23">
        <v>297.572</v>
      </c>
      <c r="G108" s="45">
        <f t="shared" si="1"/>
        <v>99.9998487763232</v>
      </c>
    </row>
    <row r="109" spans="1:7" ht="31.5">
      <c r="A109" s="11" t="s">
        <v>131</v>
      </c>
      <c r="B109" s="18">
        <v>951</v>
      </c>
      <c r="C109" s="23"/>
      <c r="D109" s="23" t="s">
        <v>132</v>
      </c>
      <c r="E109" s="23">
        <v>0</v>
      </c>
      <c r="F109" s="23">
        <v>0</v>
      </c>
      <c r="G109" s="45">
        <v>0</v>
      </c>
    </row>
    <row r="110" spans="1:7" ht="31.5">
      <c r="A110" s="28" t="s">
        <v>181</v>
      </c>
      <c r="B110" s="18">
        <v>951</v>
      </c>
      <c r="C110" s="23"/>
      <c r="D110" s="23" t="s">
        <v>182</v>
      </c>
      <c r="E110" s="23">
        <v>149.24745</v>
      </c>
      <c r="F110" s="23">
        <v>0</v>
      </c>
      <c r="G110" s="45">
        <f t="shared" si="1"/>
        <v>0</v>
      </c>
    </row>
    <row r="111" spans="1:7" ht="47.25">
      <c r="A111" s="28" t="s">
        <v>208</v>
      </c>
      <c r="B111" s="18">
        <v>951</v>
      </c>
      <c r="C111" s="23"/>
      <c r="D111" s="23" t="s">
        <v>207</v>
      </c>
      <c r="E111" s="23">
        <v>4.62</v>
      </c>
      <c r="F111" s="23">
        <v>0</v>
      </c>
      <c r="G111" s="45">
        <f t="shared" si="1"/>
        <v>0</v>
      </c>
    </row>
    <row r="112" spans="1:7" ht="31.5">
      <c r="A112" s="10" t="s">
        <v>209</v>
      </c>
      <c r="B112" s="61">
        <v>951</v>
      </c>
      <c r="C112" s="26"/>
      <c r="D112" s="26" t="s">
        <v>211</v>
      </c>
      <c r="E112" s="26">
        <f>E113</f>
        <v>100</v>
      </c>
      <c r="F112" s="26">
        <f>F113</f>
        <v>0</v>
      </c>
      <c r="G112" s="45">
        <f t="shared" si="1"/>
        <v>0</v>
      </c>
    </row>
    <row r="113" spans="1:7" ht="31.5">
      <c r="A113" s="12" t="s">
        <v>210</v>
      </c>
      <c r="B113" s="18">
        <v>951</v>
      </c>
      <c r="C113" s="23"/>
      <c r="D113" s="23" t="s">
        <v>240</v>
      </c>
      <c r="E113" s="23">
        <v>100</v>
      </c>
      <c r="F113" s="23">
        <v>0</v>
      </c>
      <c r="G113" s="45">
        <f t="shared" si="1"/>
        <v>0</v>
      </c>
    </row>
    <row r="114" spans="1:7" ht="35.25" customHeight="1">
      <c r="A114" s="22" t="s">
        <v>164</v>
      </c>
      <c r="B114" s="58">
        <v>951</v>
      </c>
      <c r="C114" s="24"/>
      <c r="D114" s="24" t="s">
        <v>125</v>
      </c>
      <c r="E114" s="24">
        <f>E115</f>
        <v>25</v>
      </c>
      <c r="F114" s="24">
        <f>F115</f>
        <v>0</v>
      </c>
      <c r="G114" s="45">
        <f t="shared" si="1"/>
        <v>0</v>
      </c>
    </row>
    <row r="115" spans="1:7" ht="15">
      <c r="A115" s="30" t="s">
        <v>16</v>
      </c>
      <c r="B115" s="60">
        <v>951</v>
      </c>
      <c r="C115" s="31"/>
      <c r="D115" s="31" t="s">
        <v>125</v>
      </c>
      <c r="E115" s="31">
        <f>E116+E117</f>
        <v>25</v>
      </c>
      <c r="F115" s="31">
        <f>F116+F117</f>
        <v>0</v>
      </c>
      <c r="G115" s="45">
        <f t="shared" si="1"/>
        <v>0</v>
      </c>
    </row>
    <row r="116" spans="1:7" ht="34.5" customHeight="1">
      <c r="A116" s="11" t="s">
        <v>31</v>
      </c>
      <c r="B116" s="18">
        <v>951</v>
      </c>
      <c r="C116" s="23"/>
      <c r="D116" s="72">
        <v>1800011610</v>
      </c>
      <c r="E116" s="23">
        <v>25</v>
      </c>
      <c r="F116" s="23">
        <v>0</v>
      </c>
      <c r="G116" s="45">
        <f t="shared" si="1"/>
        <v>0</v>
      </c>
    </row>
    <row r="117" spans="1:7" ht="34.5" customHeight="1">
      <c r="A117" s="11" t="s">
        <v>133</v>
      </c>
      <c r="B117" s="18">
        <v>951</v>
      </c>
      <c r="C117" s="23"/>
      <c r="D117" s="23" t="s">
        <v>241</v>
      </c>
      <c r="E117" s="23">
        <v>0</v>
      </c>
      <c r="F117" s="23">
        <v>0</v>
      </c>
      <c r="G117" s="45">
        <v>0</v>
      </c>
    </row>
    <row r="118" spans="1:7" ht="49.5" customHeight="1">
      <c r="A118" s="22" t="s">
        <v>165</v>
      </c>
      <c r="B118" s="58">
        <v>951</v>
      </c>
      <c r="C118" s="24"/>
      <c r="D118" s="24" t="s">
        <v>149</v>
      </c>
      <c r="E118" s="24">
        <f>E119</f>
        <v>117491.83834</v>
      </c>
      <c r="F118" s="24">
        <f>F119</f>
        <v>1459.966</v>
      </c>
      <c r="G118" s="45">
        <f t="shared" si="1"/>
        <v>1.242610568212512</v>
      </c>
    </row>
    <row r="119" spans="1:7" ht="25.5" customHeight="1">
      <c r="A119" s="30" t="s">
        <v>16</v>
      </c>
      <c r="B119" s="59">
        <v>951</v>
      </c>
      <c r="C119" s="27"/>
      <c r="D119" s="27" t="s">
        <v>149</v>
      </c>
      <c r="E119" s="27">
        <f>E120+E121+E122+E123+E124+E127+E125+E126</f>
        <v>117491.83834</v>
      </c>
      <c r="F119" s="27">
        <f>F120+F121+F122+F123+F124+F127+F125+F126</f>
        <v>1459.966</v>
      </c>
      <c r="G119" s="45">
        <f t="shared" si="1"/>
        <v>1.242610568212512</v>
      </c>
    </row>
    <row r="120" spans="1:7" ht="34.5" customHeight="1">
      <c r="A120" s="11" t="s">
        <v>80</v>
      </c>
      <c r="B120" s="18">
        <v>951</v>
      </c>
      <c r="C120" s="23"/>
      <c r="D120" s="72">
        <v>1900011610</v>
      </c>
      <c r="E120" s="23">
        <v>25103.691</v>
      </c>
      <c r="F120" s="23">
        <v>1459.966</v>
      </c>
      <c r="G120" s="45">
        <f t="shared" si="1"/>
        <v>5.815742394216054</v>
      </c>
    </row>
    <row r="121" spans="1:7" ht="36.75" customHeight="1">
      <c r="A121" s="11" t="s">
        <v>87</v>
      </c>
      <c r="B121" s="18">
        <v>951</v>
      </c>
      <c r="C121" s="23"/>
      <c r="D121" s="23" t="s">
        <v>242</v>
      </c>
      <c r="E121" s="23">
        <v>9200</v>
      </c>
      <c r="F121" s="23">
        <v>0</v>
      </c>
      <c r="G121" s="45">
        <f t="shared" si="1"/>
        <v>0</v>
      </c>
    </row>
    <row r="122" spans="1:7" ht="47.25" customHeight="1">
      <c r="A122" s="11" t="s">
        <v>183</v>
      </c>
      <c r="B122" s="18">
        <v>951</v>
      </c>
      <c r="C122" s="23"/>
      <c r="D122" s="23" t="s">
        <v>184</v>
      </c>
      <c r="E122" s="23">
        <v>4917.9</v>
      </c>
      <c r="F122" s="23">
        <v>0</v>
      </c>
      <c r="G122" s="45">
        <f t="shared" si="1"/>
        <v>0</v>
      </c>
    </row>
    <row r="123" spans="1:7" ht="51.75" customHeight="1">
      <c r="A123" s="11" t="s">
        <v>185</v>
      </c>
      <c r="B123" s="18">
        <v>951</v>
      </c>
      <c r="C123" s="23"/>
      <c r="D123" s="23" t="s">
        <v>186</v>
      </c>
      <c r="E123" s="23">
        <v>64000</v>
      </c>
      <c r="F123" s="23">
        <v>0</v>
      </c>
      <c r="G123" s="45">
        <f t="shared" si="1"/>
        <v>0</v>
      </c>
    </row>
    <row r="124" spans="1:7" ht="36.75" customHeight="1">
      <c r="A124" s="11" t="s">
        <v>187</v>
      </c>
      <c r="B124" s="18">
        <v>951</v>
      </c>
      <c r="C124" s="23"/>
      <c r="D124" s="23" t="s">
        <v>188</v>
      </c>
      <c r="E124" s="23">
        <v>11854.07234</v>
      </c>
      <c r="F124" s="23">
        <v>0</v>
      </c>
      <c r="G124" s="45">
        <f t="shared" si="1"/>
        <v>0</v>
      </c>
    </row>
    <row r="125" spans="1:7" ht="36.75" customHeight="1">
      <c r="A125" s="11" t="s">
        <v>212</v>
      </c>
      <c r="B125" s="18">
        <v>951</v>
      </c>
      <c r="C125" s="23"/>
      <c r="D125" s="23" t="s">
        <v>213</v>
      </c>
      <c r="E125" s="23">
        <v>152.2</v>
      </c>
      <c r="F125" s="23">
        <v>0</v>
      </c>
      <c r="G125" s="45">
        <f t="shared" si="1"/>
        <v>0</v>
      </c>
    </row>
    <row r="126" spans="1:7" ht="36.75" customHeight="1">
      <c r="A126" s="11" t="s">
        <v>214</v>
      </c>
      <c r="B126" s="18">
        <v>951</v>
      </c>
      <c r="C126" s="23"/>
      <c r="D126" s="23" t="s">
        <v>215</v>
      </c>
      <c r="E126" s="23">
        <v>1763.975</v>
      </c>
      <c r="F126" s="23">
        <v>0</v>
      </c>
      <c r="G126" s="45">
        <f t="shared" si="1"/>
        <v>0</v>
      </c>
    </row>
    <row r="127" spans="1:7" ht="36.75" customHeight="1">
      <c r="A127" s="11" t="s">
        <v>199</v>
      </c>
      <c r="B127" s="18">
        <v>951</v>
      </c>
      <c r="C127" s="23"/>
      <c r="D127" s="23" t="s">
        <v>198</v>
      </c>
      <c r="E127" s="23">
        <v>500</v>
      </c>
      <c r="F127" s="23">
        <v>0</v>
      </c>
      <c r="G127" s="45">
        <f t="shared" si="1"/>
        <v>0</v>
      </c>
    </row>
    <row r="128" spans="1:7" ht="35.25" customHeight="1">
      <c r="A128" s="22" t="s">
        <v>166</v>
      </c>
      <c r="B128" s="58" t="s">
        <v>2</v>
      </c>
      <c r="C128" s="24"/>
      <c r="D128" s="24" t="s">
        <v>134</v>
      </c>
      <c r="E128" s="24">
        <f>E129</f>
        <v>20</v>
      </c>
      <c r="F128" s="24">
        <f>F129</f>
        <v>0</v>
      </c>
      <c r="G128" s="45">
        <f t="shared" si="1"/>
        <v>0</v>
      </c>
    </row>
    <row r="129" spans="1:7" ht="29.25" customHeight="1">
      <c r="A129" s="30" t="s">
        <v>18</v>
      </c>
      <c r="B129" s="59">
        <v>953</v>
      </c>
      <c r="C129" s="27"/>
      <c r="D129" s="27" t="s">
        <v>134</v>
      </c>
      <c r="E129" s="27">
        <f>E130</f>
        <v>20</v>
      </c>
      <c r="F129" s="27">
        <f>F130</f>
        <v>0</v>
      </c>
      <c r="G129" s="45">
        <f t="shared" si="1"/>
        <v>0</v>
      </c>
    </row>
    <row r="130" spans="1:7" ht="17.25" customHeight="1">
      <c r="A130" s="12" t="s">
        <v>86</v>
      </c>
      <c r="B130" s="62">
        <v>953</v>
      </c>
      <c r="C130" s="29"/>
      <c r="D130" s="29" t="s">
        <v>243</v>
      </c>
      <c r="E130" s="29">
        <v>20</v>
      </c>
      <c r="F130" s="29">
        <v>0</v>
      </c>
      <c r="G130" s="45">
        <f t="shared" si="1"/>
        <v>0</v>
      </c>
    </row>
    <row r="131" spans="1:7" ht="33" customHeight="1">
      <c r="A131" s="22" t="s">
        <v>167</v>
      </c>
      <c r="B131" s="58">
        <v>951</v>
      </c>
      <c r="C131" s="24"/>
      <c r="D131" s="24" t="s">
        <v>144</v>
      </c>
      <c r="E131" s="24">
        <f>E132</f>
        <v>5715</v>
      </c>
      <c r="F131" s="24">
        <f>F132</f>
        <v>1022.166</v>
      </c>
      <c r="G131" s="45">
        <f t="shared" si="1"/>
        <v>17.885669291338584</v>
      </c>
    </row>
    <row r="132" spans="1:7" ht="17.25" customHeight="1">
      <c r="A132" s="30" t="s">
        <v>16</v>
      </c>
      <c r="B132" s="59">
        <v>951</v>
      </c>
      <c r="C132" s="27"/>
      <c r="D132" s="27" t="s">
        <v>144</v>
      </c>
      <c r="E132" s="27">
        <f>E133</f>
        <v>5715</v>
      </c>
      <c r="F132" s="27">
        <f>F133</f>
        <v>1022.166</v>
      </c>
      <c r="G132" s="45">
        <f t="shared" si="1"/>
        <v>17.885669291338584</v>
      </c>
    </row>
    <row r="133" spans="1:7" ht="17.25" customHeight="1">
      <c r="A133" s="11" t="s">
        <v>145</v>
      </c>
      <c r="B133" s="62">
        <v>951</v>
      </c>
      <c r="C133" s="29"/>
      <c r="D133" s="73">
        <v>2400011610</v>
      </c>
      <c r="E133" s="29">
        <v>5715</v>
      </c>
      <c r="F133" s="29">
        <v>1022.166</v>
      </c>
      <c r="G133" s="45">
        <f t="shared" si="1"/>
        <v>17.885669291338584</v>
      </c>
    </row>
    <row r="134" spans="1:7" ht="36.75" customHeight="1">
      <c r="A134" s="22" t="s">
        <v>168</v>
      </c>
      <c r="B134" s="58">
        <v>951</v>
      </c>
      <c r="C134" s="24"/>
      <c r="D134" s="24" t="s">
        <v>146</v>
      </c>
      <c r="E134" s="24">
        <f>E135</f>
        <v>10</v>
      </c>
      <c r="F134" s="24">
        <f>F135</f>
        <v>0</v>
      </c>
      <c r="G134" s="45">
        <f t="shared" si="1"/>
        <v>0</v>
      </c>
    </row>
    <row r="135" spans="1:7" ht="17.25" customHeight="1">
      <c r="A135" s="30" t="s">
        <v>16</v>
      </c>
      <c r="B135" s="59">
        <v>951</v>
      </c>
      <c r="C135" s="27"/>
      <c r="D135" s="27" t="s">
        <v>146</v>
      </c>
      <c r="E135" s="27">
        <f>E136</f>
        <v>10</v>
      </c>
      <c r="F135" s="27">
        <f>F136</f>
        <v>0</v>
      </c>
      <c r="G135" s="45">
        <f t="shared" si="1"/>
        <v>0</v>
      </c>
    </row>
    <row r="136" spans="1:7" ht="17.25" customHeight="1">
      <c r="A136" s="11" t="s">
        <v>145</v>
      </c>
      <c r="B136" s="62">
        <v>951</v>
      </c>
      <c r="C136" s="29"/>
      <c r="D136" s="29" t="s">
        <v>244</v>
      </c>
      <c r="E136" s="29">
        <v>10</v>
      </c>
      <c r="F136" s="29">
        <v>0</v>
      </c>
      <c r="G136" s="45">
        <f t="shared" si="1"/>
        <v>0</v>
      </c>
    </row>
    <row r="137" spans="1:7" ht="38.25" customHeight="1">
      <c r="A137" s="22" t="s">
        <v>169</v>
      </c>
      <c r="B137" s="58">
        <v>951</v>
      </c>
      <c r="C137" s="24"/>
      <c r="D137" s="24" t="s">
        <v>147</v>
      </c>
      <c r="E137" s="24">
        <f>E138</f>
        <v>35167.22499</v>
      </c>
      <c r="F137" s="24">
        <f>F138</f>
        <v>25.386</v>
      </c>
      <c r="G137" s="45">
        <f t="shared" si="1"/>
        <v>0.0721865316561618</v>
      </c>
    </row>
    <row r="138" spans="1:7" ht="17.25" customHeight="1">
      <c r="A138" s="30" t="s">
        <v>16</v>
      </c>
      <c r="B138" s="59">
        <v>951</v>
      </c>
      <c r="C138" s="27"/>
      <c r="D138" s="27" t="s">
        <v>147</v>
      </c>
      <c r="E138" s="27">
        <f>E139+E140</f>
        <v>35167.22499</v>
      </c>
      <c r="F138" s="27">
        <f>F139+F140</f>
        <v>25.386</v>
      </c>
      <c r="G138" s="45">
        <f t="shared" si="1"/>
        <v>0.0721865316561618</v>
      </c>
    </row>
    <row r="139" spans="1:7" ht="17.25" customHeight="1">
      <c r="A139" s="11" t="s">
        <v>145</v>
      </c>
      <c r="B139" s="62">
        <v>951</v>
      </c>
      <c r="C139" s="29"/>
      <c r="D139" s="29" t="s">
        <v>245</v>
      </c>
      <c r="E139" s="29">
        <v>18884.468</v>
      </c>
      <c r="F139" s="29">
        <v>25.386</v>
      </c>
      <c r="G139" s="45">
        <f aca="true" t="shared" si="2" ref="G139:G198">F139/E139*100</f>
        <v>0.1344279330505895</v>
      </c>
    </row>
    <row r="140" spans="1:7" ht="17.25" customHeight="1">
      <c r="A140" s="11" t="s">
        <v>189</v>
      </c>
      <c r="B140" s="62">
        <v>951</v>
      </c>
      <c r="C140" s="29"/>
      <c r="D140" s="29" t="s">
        <v>267</v>
      </c>
      <c r="E140" s="29">
        <v>16282.75699</v>
      </c>
      <c r="F140" s="29">
        <v>0</v>
      </c>
      <c r="G140" s="45">
        <f t="shared" si="2"/>
        <v>0</v>
      </c>
    </row>
    <row r="141" spans="1:7" ht="39" customHeight="1">
      <c r="A141" s="20" t="s">
        <v>22</v>
      </c>
      <c r="B141" s="57" t="s">
        <v>2</v>
      </c>
      <c r="C141" s="51"/>
      <c r="D141" s="51" t="s">
        <v>126</v>
      </c>
      <c r="E141" s="51">
        <f>E142+E189</f>
        <v>206423.70614999998</v>
      </c>
      <c r="F141" s="51">
        <f>F142+F189</f>
        <v>42568.88599999999</v>
      </c>
      <c r="G141" s="45">
        <f t="shared" si="2"/>
        <v>20.622091713180875</v>
      </c>
    </row>
    <row r="142" spans="1:7" ht="35.25" customHeight="1">
      <c r="A142" s="30" t="s">
        <v>16</v>
      </c>
      <c r="B142" s="60">
        <v>951</v>
      </c>
      <c r="C142" s="31"/>
      <c r="D142" s="31" t="s">
        <v>250</v>
      </c>
      <c r="E142" s="25">
        <f>E143+E144+E147+E151+E154+E155+E165+E174+E177+E182+E184+E186+E171+E149+E153+E167+E169+E179</f>
        <v>202225.22312999997</v>
      </c>
      <c r="F142" s="25">
        <f>F143+F144+F147+F151+F154+F155+F165+F174+F177+F182+F184+F186+F171+F149+F153+F167+F169+F179</f>
        <v>41469.380999999994</v>
      </c>
      <c r="G142" s="45">
        <f t="shared" si="2"/>
        <v>20.50653244839864</v>
      </c>
    </row>
    <row r="143" spans="1:7" ht="15.75">
      <c r="A143" s="70" t="s">
        <v>23</v>
      </c>
      <c r="B143" s="62">
        <v>951</v>
      </c>
      <c r="C143" s="29"/>
      <c r="D143" s="29" t="s">
        <v>280</v>
      </c>
      <c r="E143" s="29">
        <v>2756.9</v>
      </c>
      <c r="F143" s="29">
        <v>676.415</v>
      </c>
      <c r="G143" s="45">
        <f t="shared" si="2"/>
        <v>24.5353476731111</v>
      </c>
    </row>
    <row r="144" spans="1:7" ht="47.25">
      <c r="A144" s="6" t="s">
        <v>5</v>
      </c>
      <c r="B144" s="58">
        <v>951</v>
      </c>
      <c r="C144" s="24"/>
      <c r="D144" s="24" t="s">
        <v>250</v>
      </c>
      <c r="E144" s="24">
        <f>E145+E146</f>
        <v>6207.8</v>
      </c>
      <c r="F144" s="24">
        <f>F145+F146</f>
        <v>1276.032</v>
      </c>
      <c r="G144" s="45">
        <f t="shared" si="2"/>
        <v>20.555301395019168</v>
      </c>
    </row>
    <row r="145" spans="1:7" ht="20.25" customHeight="1" outlineLevel="3">
      <c r="A145" s="21" t="s">
        <v>78</v>
      </c>
      <c r="B145" s="63">
        <v>951</v>
      </c>
      <c r="C145" s="23"/>
      <c r="D145" s="23" t="s">
        <v>249</v>
      </c>
      <c r="E145" s="23">
        <v>3575.8</v>
      </c>
      <c r="F145" s="23">
        <v>643.559</v>
      </c>
      <c r="G145" s="45">
        <f t="shared" si="2"/>
        <v>17.997622909558697</v>
      </c>
    </row>
    <row r="146" spans="1:7" ht="18.75" customHeight="1" outlineLevel="6">
      <c r="A146" s="11" t="s">
        <v>79</v>
      </c>
      <c r="B146" s="18">
        <v>951</v>
      </c>
      <c r="C146" s="23"/>
      <c r="D146" s="23" t="s">
        <v>251</v>
      </c>
      <c r="E146" s="23">
        <v>2632</v>
      </c>
      <c r="F146" s="23">
        <v>632.473</v>
      </c>
      <c r="G146" s="45">
        <f t="shared" si="2"/>
        <v>24.030129179331304</v>
      </c>
    </row>
    <row r="147" spans="1:7" ht="19.5" customHeight="1" outlineLevel="6">
      <c r="A147" s="6" t="s">
        <v>6</v>
      </c>
      <c r="B147" s="58">
        <v>951</v>
      </c>
      <c r="C147" s="24"/>
      <c r="D147" s="24" t="s">
        <v>250</v>
      </c>
      <c r="E147" s="24">
        <f>E148</f>
        <v>12014.21991</v>
      </c>
      <c r="F147" s="24">
        <f>F148</f>
        <v>3369.909</v>
      </c>
      <c r="G147" s="45">
        <f t="shared" si="2"/>
        <v>28.049336746325633</v>
      </c>
    </row>
    <row r="148" spans="1:7" ht="19.5" customHeight="1" outlineLevel="6">
      <c r="A148" s="21" t="s">
        <v>74</v>
      </c>
      <c r="B148" s="18">
        <v>951</v>
      </c>
      <c r="C148" s="23"/>
      <c r="D148" s="23" t="s">
        <v>246</v>
      </c>
      <c r="E148" s="23">
        <v>12014.21991</v>
      </c>
      <c r="F148" s="23">
        <v>3369.909</v>
      </c>
      <c r="G148" s="45">
        <f t="shared" si="2"/>
        <v>28.049336746325633</v>
      </c>
    </row>
    <row r="149" spans="1:7" ht="21" customHeight="1" outlineLevel="6">
      <c r="A149" s="6" t="s">
        <v>70</v>
      </c>
      <c r="B149" s="58">
        <v>951</v>
      </c>
      <c r="C149" s="24"/>
      <c r="D149" s="24" t="s">
        <v>250</v>
      </c>
      <c r="E149" s="24">
        <f>E150</f>
        <v>28.576</v>
      </c>
      <c r="F149" s="24">
        <f>F150</f>
        <v>0</v>
      </c>
      <c r="G149" s="45">
        <f t="shared" si="2"/>
        <v>0</v>
      </c>
    </row>
    <row r="150" spans="1:7" ht="37.5" customHeight="1" outlineLevel="3">
      <c r="A150" s="11" t="s">
        <v>71</v>
      </c>
      <c r="B150" s="18">
        <v>951</v>
      </c>
      <c r="C150" s="23"/>
      <c r="D150" s="23" t="s">
        <v>281</v>
      </c>
      <c r="E150" s="23">
        <v>28.576</v>
      </c>
      <c r="F150" s="23">
        <v>0</v>
      </c>
      <c r="G150" s="45">
        <f t="shared" si="2"/>
        <v>0</v>
      </c>
    </row>
    <row r="151" spans="1:7" ht="18.75" customHeight="1" outlineLevel="3">
      <c r="A151" s="6" t="s">
        <v>7</v>
      </c>
      <c r="B151" s="58">
        <v>951</v>
      </c>
      <c r="C151" s="24"/>
      <c r="D151" s="24" t="s">
        <v>250</v>
      </c>
      <c r="E151" s="24">
        <f>E152</f>
        <v>8527.2</v>
      </c>
      <c r="F151" s="24">
        <f>F152</f>
        <v>1964.67</v>
      </c>
      <c r="G151" s="45">
        <f t="shared" si="2"/>
        <v>23.0400365887982</v>
      </c>
    </row>
    <row r="152" spans="1:7" ht="33" customHeight="1" outlineLevel="3">
      <c r="A152" s="21" t="s">
        <v>75</v>
      </c>
      <c r="B152" s="18">
        <v>951</v>
      </c>
      <c r="C152" s="23"/>
      <c r="D152" s="23" t="s">
        <v>249</v>
      </c>
      <c r="E152" s="23">
        <v>8527.2</v>
      </c>
      <c r="F152" s="23">
        <v>1964.67</v>
      </c>
      <c r="G152" s="45">
        <f t="shared" si="2"/>
        <v>23.0400365887982</v>
      </c>
    </row>
    <row r="153" spans="1:7" ht="20.25" customHeight="1" outlineLevel="5">
      <c r="A153" s="71" t="s">
        <v>81</v>
      </c>
      <c r="B153" s="62">
        <v>951</v>
      </c>
      <c r="C153" s="29"/>
      <c r="D153" s="29" t="s">
        <v>248</v>
      </c>
      <c r="E153" s="29">
        <v>4201.3</v>
      </c>
      <c r="F153" s="29">
        <v>0</v>
      </c>
      <c r="G153" s="45">
        <f t="shared" si="2"/>
        <v>0</v>
      </c>
    </row>
    <row r="154" spans="1:7" ht="31.5" outlineLevel="4">
      <c r="A154" s="70" t="s">
        <v>24</v>
      </c>
      <c r="B154" s="62">
        <v>951</v>
      </c>
      <c r="C154" s="29"/>
      <c r="D154" s="29" t="s">
        <v>247</v>
      </c>
      <c r="E154" s="29">
        <v>1500</v>
      </c>
      <c r="F154" s="29">
        <v>0</v>
      </c>
      <c r="G154" s="45">
        <f t="shared" si="2"/>
        <v>0</v>
      </c>
    </row>
    <row r="155" spans="1:7" ht="15.75" outlineLevel="4">
      <c r="A155" s="6" t="s">
        <v>8</v>
      </c>
      <c r="B155" s="58">
        <v>951</v>
      </c>
      <c r="C155" s="24"/>
      <c r="D155" s="24" t="s">
        <v>250</v>
      </c>
      <c r="E155" s="24">
        <f>E156+E157+E158+E160+E161+E162+E164+E159+E163</f>
        <v>92038.2455</v>
      </c>
      <c r="F155" s="24">
        <f>F156+F157+F158+F160+F161+F162+F164+F159+F163</f>
        <v>17353.582</v>
      </c>
      <c r="G155" s="45">
        <f t="shared" si="2"/>
        <v>18.85475098501307</v>
      </c>
    </row>
    <row r="156" spans="1:7" ht="15.75" outlineLevel="5">
      <c r="A156" s="11" t="s">
        <v>9</v>
      </c>
      <c r="B156" s="18">
        <v>951</v>
      </c>
      <c r="C156" s="23"/>
      <c r="D156" s="23" t="s">
        <v>252</v>
      </c>
      <c r="E156" s="23">
        <v>2887.4</v>
      </c>
      <c r="F156" s="23">
        <v>377.516</v>
      </c>
      <c r="G156" s="45">
        <f t="shared" si="2"/>
        <v>13.074599986146707</v>
      </c>
    </row>
    <row r="157" spans="1:7" ht="19.5" customHeight="1" outlineLevel="5">
      <c r="A157" s="21" t="s">
        <v>75</v>
      </c>
      <c r="B157" s="18">
        <v>951</v>
      </c>
      <c r="C157" s="23"/>
      <c r="D157" s="23" t="s">
        <v>249</v>
      </c>
      <c r="E157" s="23">
        <v>31538.5185</v>
      </c>
      <c r="F157" s="23">
        <v>6780.594</v>
      </c>
      <c r="G157" s="45">
        <f t="shared" si="2"/>
        <v>21.49940556021996</v>
      </c>
    </row>
    <row r="158" spans="1:7" ht="19.5" customHeight="1" outlineLevel="4">
      <c r="A158" s="11" t="s">
        <v>25</v>
      </c>
      <c r="B158" s="18">
        <v>951</v>
      </c>
      <c r="C158" s="23"/>
      <c r="D158" s="72">
        <v>9999910690</v>
      </c>
      <c r="E158" s="23">
        <v>50150.97</v>
      </c>
      <c r="F158" s="23">
        <v>9524.209</v>
      </c>
      <c r="G158" s="45">
        <f t="shared" si="2"/>
        <v>18.991076344086665</v>
      </c>
    </row>
    <row r="159" spans="1:7" ht="19.5" customHeight="1" outlineLevel="4">
      <c r="A159" s="11" t="s">
        <v>291</v>
      </c>
      <c r="B159" s="18">
        <v>951</v>
      </c>
      <c r="C159" s="23"/>
      <c r="D159" s="23" t="s">
        <v>292</v>
      </c>
      <c r="E159" s="23">
        <v>15</v>
      </c>
      <c r="F159" s="23">
        <v>15.3</v>
      </c>
      <c r="G159" s="45">
        <f t="shared" si="2"/>
        <v>102</v>
      </c>
    </row>
    <row r="160" spans="1:7" ht="31.5" outlineLevel="5">
      <c r="A160" s="12" t="s">
        <v>26</v>
      </c>
      <c r="B160" s="18">
        <v>951</v>
      </c>
      <c r="C160" s="23"/>
      <c r="D160" s="23" t="s">
        <v>253</v>
      </c>
      <c r="E160" s="23">
        <v>1181.384</v>
      </c>
      <c r="F160" s="23">
        <v>255.465</v>
      </c>
      <c r="G160" s="45">
        <f t="shared" si="2"/>
        <v>21.62421363417822</v>
      </c>
    </row>
    <row r="161" spans="1:7" ht="31.5" outlineLevel="5">
      <c r="A161" s="12" t="s">
        <v>27</v>
      </c>
      <c r="B161" s="18">
        <v>951</v>
      </c>
      <c r="C161" s="23"/>
      <c r="D161" s="23" t="s">
        <v>254</v>
      </c>
      <c r="E161" s="23">
        <v>774.981</v>
      </c>
      <c r="F161" s="23">
        <v>163.391</v>
      </c>
      <c r="G161" s="45">
        <f t="shared" si="2"/>
        <v>21.083226556522032</v>
      </c>
    </row>
    <row r="162" spans="1:7" ht="31.5" outlineLevel="6">
      <c r="A162" s="12" t="s">
        <v>28</v>
      </c>
      <c r="B162" s="18">
        <v>951</v>
      </c>
      <c r="C162" s="23"/>
      <c r="D162" s="23" t="s">
        <v>255</v>
      </c>
      <c r="E162" s="23">
        <v>767.144</v>
      </c>
      <c r="F162" s="23">
        <v>112.773</v>
      </c>
      <c r="G162" s="45">
        <f t="shared" si="2"/>
        <v>14.70036916146121</v>
      </c>
    </row>
    <row r="163" spans="1:7" ht="47.25" outlineLevel="6">
      <c r="A163" s="12" t="s">
        <v>294</v>
      </c>
      <c r="B163" s="18">
        <v>951</v>
      </c>
      <c r="C163" s="23"/>
      <c r="D163" s="23" t="s">
        <v>293</v>
      </c>
      <c r="E163" s="23">
        <v>4044.4</v>
      </c>
      <c r="F163" s="23">
        <v>0</v>
      </c>
      <c r="G163" s="45">
        <f t="shared" si="2"/>
        <v>0</v>
      </c>
    </row>
    <row r="164" spans="1:7" ht="71.25" customHeight="1" outlineLevel="6">
      <c r="A164" s="12" t="s">
        <v>200</v>
      </c>
      <c r="B164" s="18">
        <v>951</v>
      </c>
      <c r="C164" s="23"/>
      <c r="D164" s="23" t="s">
        <v>256</v>
      </c>
      <c r="E164" s="23">
        <v>678.448</v>
      </c>
      <c r="F164" s="23">
        <v>124.334</v>
      </c>
      <c r="G164" s="45">
        <f t="shared" si="2"/>
        <v>18.32623870952527</v>
      </c>
    </row>
    <row r="165" spans="1:7" ht="18" customHeight="1" outlineLevel="6">
      <c r="A165" s="6" t="s">
        <v>10</v>
      </c>
      <c r="B165" s="58">
        <v>951</v>
      </c>
      <c r="C165" s="24"/>
      <c r="D165" s="24" t="s">
        <v>250</v>
      </c>
      <c r="E165" s="24">
        <f>E166</f>
        <v>560</v>
      </c>
      <c r="F165" s="24">
        <f>F166</f>
        <v>0</v>
      </c>
      <c r="G165" s="45">
        <f t="shared" si="2"/>
        <v>0</v>
      </c>
    </row>
    <row r="166" spans="1:7" ht="33.75" customHeight="1" outlineLevel="4">
      <c r="A166" s="11" t="s">
        <v>32</v>
      </c>
      <c r="B166" s="18">
        <v>951</v>
      </c>
      <c r="C166" s="23"/>
      <c r="D166" s="23" t="s">
        <v>282</v>
      </c>
      <c r="E166" s="23">
        <v>560</v>
      </c>
      <c r="F166" s="23">
        <v>0</v>
      </c>
      <c r="G166" s="45">
        <f t="shared" si="2"/>
        <v>0</v>
      </c>
    </row>
    <row r="167" spans="1:7" ht="33" customHeight="1" outlineLevel="6">
      <c r="A167" s="6" t="s">
        <v>82</v>
      </c>
      <c r="B167" s="58">
        <v>951</v>
      </c>
      <c r="C167" s="24"/>
      <c r="D167" s="24" t="s">
        <v>250</v>
      </c>
      <c r="E167" s="24">
        <f>E168</f>
        <v>418.729</v>
      </c>
      <c r="F167" s="24">
        <f>F168</f>
        <v>0</v>
      </c>
      <c r="G167" s="45">
        <f t="shared" si="2"/>
        <v>0</v>
      </c>
    </row>
    <row r="168" spans="1:7" ht="47.25" outlineLevel="6">
      <c r="A168" s="11" t="s">
        <v>83</v>
      </c>
      <c r="B168" s="18">
        <v>951</v>
      </c>
      <c r="C168" s="23"/>
      <c r="D168" s="23" t="s">
        <v>257</v>
      </c>
      <c r="E168" s="23">
        <v>418.729</v>
      </c>
      <c r="F168" s="23">
        <v>0</v>
      </c>
      <c r="G168" s="45">
        <f t="shared" si="2"/>
        <v>0</v>
      </c>
    </row>
    <row r="169" spans="1:7" ht="15.75" outlineLevel="6">
      <c r="A169" s="13" t="s">
        <v>174</v>
      </c>
      <c r="B169" s="58">
        <v>951</v>
      </c>
      <c r="C169" s="24"/>
      <c r="D169" s="24" t="s">
        <v>250</v>
      </c>
      <c r="E169" s="24">
        <f>E170</f>
        <v>3.223</v>
      </c>
      <c r="F169" s="24">
        <f>F170</f>
        <v>0</v>
      </c>
      <c r="G169" s="45">
        <f t="shared" si="2"/>
        <v>0</v>
      </c>
    </row>
    <row r="170" spans="1:7" ht="63" outlineLevel="6">
      <c r="A170" s="11" t="s">
        <v>175</v>
      </c>
      <c r="B170" s="18">
        <v>951</v>
      </c>
      <c r="C170" s="23"/>
      <c r="D170" s="23" t="s">
        <v>258</v>
      </c>
      <c r="E170" s="23">
        <v>3.223</v>
      </c>
      <c r="F170" s="23">
        <v>0</v>
      </c>
      <c r="G170" s="45">
        <f t="shared" si="2"/>
        <v>0</v>
      </c>
    </row>
    <row r="171" spans="1:7" ht="22.5" customHeight="1" outlineLevel="5">
      <c r="A171" s="6" t="s">
        <v>63</v>
      </c>
      <c r="B171" s="58">
        <v>951</v>
      </c>
      <c r="C171" s="24"/>
      <c r="D171" s="24" t="s">
        <v>250</v>
      </c>
      <c r="E171" s="24">
        <f>E172+E173</f>
        <v>319.38772</v>
      </c>
      <c r="F171" s="24">
        <f>F172+F173</f>
        <v>0</v>
      </c>
      <c r="G171" s="45">
        <f t="shared" si="2"/>
        <v>0</v>
      </c>
    </row>
    <row r="172" spans="1:7" ht="20.25" customHeight="1" outlineLevel="5">
      <c r="A172" s="12" t="s">
        <v>64</v>
      </c>
      <c r="B172" s="18">
        <v>951</v>
      </c>
      <c r="C172" s="23"/>
      <c r="D172" s="23" t="s">
        <v>259</v>
      </c>
      <c r="E172" s="23">
        <v>0.70872</v>
      </c>
      <c r="F172" s="23">
        <v>0</v>
      </c>
      <c r="G172" s="45">
        <f t="shared" si="2"/>
        <v>0</v>
      </c>
    </row>
    <row r="173" spans="1:7" ht="20.25" customHeight="1" outlineLevel="5">
      <c r="A173" s="11" t="s">
        <v>84</v>
      </c>
      <c r="B173" s="18">
        <v>951</v>
      </c>
      <c r="C173" s="23"/>
      <c r="D173" s="23" t="s">
        <v>260</v>
      </c>
      <c r="E173" s="23">
        <v>318.679</v>
      </c>
      <c r="F173" s="23">
        <v>0</v>
      </c>
      <c r="G173" s="45">
        <f t="shared" si="2"/>
        <v>0</v>
      </c>
    </row>
    <row r="174" spans="1:7" ht="24" customHeight="1" outlineLevel="5">
      <c r="A174" s="6" t="s">
        <v>11</v>
      </c>
      <c r="B174" s="58">
        <v>951</v>
      </c>
      <c r="C174" s="24"/>
      <c r="D174" s="24" t="s">
        <v>250</v>
      </c>
      <c r="E174" s="24">
        <f>E175+E176</f>
        <v>5123.678</v>
      </c>
      <c r="F174" s="24">
        <f>F175+F176</f>
        <v>1130.8580000000002</v>
      </c>
      <c r="G174" s="45">
        <f t="shared" si="2"/>
        <v>22.07121524810888</v>
      </c>
    </row>
    <row r="175" spans="1:7" ht="37.5" customHeight="1" outlineLevel="5">
      <c r="A175" s="21" t="s">
        <v>74</v>
      </c>
      <c r="B175" s="63">
        <v>951</v>
      </c>
      <c r="C175" s="23"/>
      <c r="D175" s="23" t="s">
        <v>249</v>
      </c>
      <c r="E175" s="23">
        <v>2394.7</v>
      </c>
      <c r="F175" s="23">
        <v>575.413</v>
      </c>
      <c r="G175" s="45">
        <f t="shared" si="2"/>
        <v>24.028604835678795</v>
      </c>
    </row>
    <row r="176" spans="1:7" ht="37.5" customHeight="1" outlineLevel="5">
      <c r="A176" s="21" t="s">
        <v>261</v>
      </c>
      <c r="B176" s="63">
        <v>951</v>
      </c>
      <c r="C176" s="23"/>
      <c r="D176" s="23" t="s">
        <v>262</v>
      </c>
      <c r="E176" s="23">
        <v>2728.978</v>
      </c>
      <c r="F176" s="23">
        <v>555.445</v>
      </c>
      <c r="G176" s="45">
        <f t="shared" si="2"/>
        <v>20.35359024513939</v>
      </c>
    </row>
    <row r="177" spans="1:7" ht="15.75" outlineLevel="6">
      <c r="A177" s="6" t="s">
        <v>12</v>
      </c>
      <c r="B177" s="58">
        <v>951</v>
      </c>
      <c r="C177" s="24"/>
      <c r="D177" s="24" t="s">
        <v>250</v>
      </c>
      <c r="E177" s="24">
        <f>E178</f>
        <v>776</v>
      </c>
      <c r="F177" s="24">
        <f>F178</f>
        <v>202.063</v>
      </c>
      <c r="G177" s="45">
        <f t="shared" si="2"/>
        <v>26.039046391752574</v>
      </c>
    </row>
    <row r="178" spans="1:7" ht="31.5" outlineLevel="6">
      <c r="A178" s="11" t="s">
        <v>43</v>
      </c>
      <c r="B178" s="18">
        <v>951</v>
      </c>
      <c r="C178" s="23"/>
      <c r="D178" s="23" t="s">
        <v>128</v>
      </c>
      <c r="E178" s="23">
        <v>776</v>
      </c>
      <c r="F178" s="23">
        <v>202.063</v>
      </c>
      <c r="G178" s="45">
        <f t="shared" si="2"/>
        <v>26.039046391752574</v>
      </c>
    </row>
    <row r="179" spans="1:7" ht="15.75" outlineLevel="6">
      <c r="A179" s="6" t="s">
        <v>13</v>
      </c>
      <c r="B179" s="58">
        <v>951</v>
      </c>
      <c r="C179" s="24"/>
      <c r="D179" s="24" t="s">
        <v>250</v>
      </c>
      <c r="E179" s="24">
        <f>E180+E181</f>
        <v>34146.924</v>
      </c>
      <c r="F179" s="24">
        <f>F180+F181</f>
        <v>6923.914</v>
      </c>
      <c r="G179" s="45">
        <f t="shared" si="2"/>
        <v>20.27683079155241</v>
      </c>
    </row>
    <row r="180" spans="1:7" ht="47.25" outlineLevel="6">
      <c r="A180" s="11" t="s">
        <v>268</v>
      </c>
      <c r="B180" s="18">
        <v>951</v>
      </c>
      <c r="C180" s="23"/>
      <c r="D180" s="23" t="s">
        <v>271</v>
      </c>
      <c r="E180" s="23">
        <v>789.44</v>
      </c>
      <c r="F180" s="23">
        <v>21.929</v>
      </c>
      <c r="G180" s="45">
        <f t="shared" si="2"/>
        <v>2.7777918524523706</v>
      </c>
    </row>
    <row r="181" spans="1:7" ht="63" outlineLevel="6">
      <c r="A181" s="11" t="s">
        <v>269</v>
      </c>
      <c r="B181" s="18">
        <v>951</v>
      </c>
      <c r="C181" s="23"/>
      <c r="D181" s="23" t="s">
        <v>270</v>
      </c>
      <c r="E181" s="23">
        <v>33357.484</v>
      </c>
      <c r="F181" s="23">
        <v>6901.985</v>
      </c>
      <c r="G181" s="45">
        <f t="shared" si="2"/>
        <v>20.6909639827752</v>
      </c>
    </row>
    <row r="182" spans="1:7" ht="31.5" outlineLevel="6">
      <c r="A182" s="13" t="s">
        <v>14</v>
      </c>
      <c r="B182" s="58">
        <v>951</v>
      </c>
      <c r="C182" s="24"/>
      <c r="D182" s="24" t="s">
        <v>250</v>
      </c>
      <c r="E182" s="24">
        <f>E183</f>
        <v>4145.29</v>
      </c>
      <c r="F182" s="24">
        <f>F183</f>
        <v>1207.5</v>
      </c>
      <c r="G182" s="45">
        <f t="shared" si="2"/>
        <v>29.129445708261663</v>
      </c>
    </row>
    <row r="183" spans="1:7" ht="31.5" outlineLevel="6">
      <c r="A183" s="12" t="s">
        <v>46</v>
      </c>
      <c r="B183" s="18">
        <v>951</v>
      </c>
      <c r="C183" s="23"/>
      <c r="D183" s="23" t="s">
        <v>263</v>
      </c>
      <c r="E183" s="23">
        <v>4145.29</v>
      </c>
      <c r="F183" s="23">
        <v>1207.5</v>
      </c>
      <c r="G183" s="45">
        <f t="shared" si="2"/>
        <v>29.129445708261663</v>
      </c>
    </row>
    <row r="184" spans="1:7" ht="18.75" customHeight="1" outlineLevel="6">
      <c r="A184" s="6" t="s">
        <v>47</v>
      </c>
      <c r="B184" s="58">
        <v>951</v>
      </c>
      <c r="C184" s="24"/>
      <c r="D184" s="24" t="s">
        <v>250</v>
      </c>
      <c r="E184" s="24">
        <f>E185</f>
        <v>0</v>
      </c>
      <c r="F184" s="24">
        <f>F185</f>
        <v>0</v>
      </c>
      <c r="G184" s="45">
        <v>0</v>
      </c>
    </row>
    <row r="185" spans="1:7" ht="32.25" customHeight="1" outlineLevel="6">
      <c r="A185" s="11" t="s">
        <v>48</v>
      </c>
      <c r="B185" s="18">
        <v>951</v>
      </c>
      <c r="C185" s="23"/>
      <c r="D185" s="23" t="s">
        <v>264</v>
      </c>
      <c r="E185" s="23">
        <v>0</v>
      </c>
      <c r="F185" s="23">
        <v>0</v>
      </c>
      <c r="G185" s="45">
        <v>0</v>
      </c>
    </row>
    <row r="186" spans="1:7" ht="18" customHeight="1" outlineLevel="6">
      <c r="A186" s="13" t="s">
        <v>19</v>
      </c>
      <c r="B186" s="58">
        <v>951</v>
      </c>
      <c r="C186" s="24"/>
      <c r="D186" s="24" t="s">
        <v>250</v>
      </c>
      <c r="E186" s="24">
        <f>E187+E188</f>
        <v>29457.75</v>
      </c>
      <c r="F186" s="24">
        <f>F187+F188</f>
        <v>7364.438</v>
      </c>
      <c r="G186" s="45">
        <f t="shared" si="2"/>
        <v>25.000001697346196</v>
      </c>
    </row>
    <row r="187" spans="1:7" ht="47.25" outlineLevel="6">
      <c r="A187" s="11" t="s">
        <v>49</v>
      </c>
      <c r="B187" s="18">
        <v>951</v>
      </c>
      <c r="C187" s="23"/>
      <c r="D187" s="72">
        <v>9999910650</v>
      </c>
      <c r="E187" s="23">
        <v>6801.596</v>
      </c>
      <c r="F187" s="23">
        <v>1700.4</v>
      </c>
      <c r="G187" s="45">
        <f t="shared" si="2"/>
        <v>25.00001470243161</v>
      </c>
    </row>
    <row r="188" spans="1:7" ht="47.25" outlineLevel="6">
      <c r="A188" s="11" t="s">
        <v>148</v>
      </c>
      <c r="B188" s="18">
        <v>951</v>
      </c>
      <c r="C188" s="23"/>
      <c r="D188" s="72">
        <v>9999993110</v>
      </c>
      <c r="E188" s="23">
        <v>22656.154</v>
      </c>
      <c r="F188" s="23">
        <v>5664.038</v>
      </c>
      <c r="G188" s="45">
        <f t="shared" si="2"/>
        <v>24.999997793094096</v>
      </c>
    </row>
    <row r="189" spans="1:7" ht="33.75" customHeight="1" outlineLevel="6">
      <c r="A189" s="30" t="s">
        <v>18</v>
      </c>
      <c r="B189" s="60" t="s">
        <v>17</v>
      </c>
      <c r="C189" s="31"/>
      <c r="D189" s="31" t="s">
        <v>283</v>
      </c>
      <c r="E189" s="31">
        <f>E190+E192+E196+E194</f>
        <v>4198.48302</v>
      </c>
      <c r="F189" s="31">
        <f>F190+F192+F196+F194</f>
        <v>1099.5049999999999</v>
      </c>
      <c r="G189" s="45">
        <f t="shared" si="2"/>
        <v>26.18814926158734</v>
      </c>
    </row>
    <row r="190" spans="1:7" ht="33.75" customHeight="1" outlineLevel="6">
      <c r="A190" s="39" t="s">
        <v>277</v>
      </c>
      <c r="B190" s="64" t="s">
        <v>17</v>
      </c>
      <c r="C190" s="40"/>
      <c r="D190" s="40" t="s">
        <v>250</v>
      </c>
      <c r="E190" s="40">
        <f>E191</f>
        <v>126.81288</v>
      </c>
      <c r="F190" s="40">
        <f>F191</f>
        <v>126.813</v>
      </c>
      <c r="G190" s="45">
        <f t="shared" si="2"/>
        <v>100.00009462761194</v>
      </c>
    </row>
    <row r="191" spans="1:7" ht="33.75" customHeight="1" outlineLevel="6">
      <c r="A191" s="11" t="s">
        <v>278</v>
      </c>
      <c r="B191" s="65" t="s">
        <v>17</v>
      </c>
      <c r="C191" s="41"/>
      <c r="D191" s="41" t="s">
        <v>284</v>
      </c>
      <c r="E191" s="41">
        <v>126.81288</v>
      </c>
      <c r="F191" s="41">
        <v>126.813</v>
      </c>
      <c r="G191" s="45">
        <f t="shared" si="2"/>
        <v>100.00009462761194</v>
      </c>
    </row>
    <row r="192" spans="1:7" ht="25.5" customHeight="1" outlineLevel="6">
      <c r="A192" s="39" t="s">
        <v>279</v>
      </c>
      <c r="B192" s="64" t="s">
        <v>17</v>
      </c>
      <c r="C192" s="40"/>
      <c r="D192" s="40" t="s">
        <v>250</v>
      </c>
      <c r="E192" s="40">
        <f>E193</f>
        <v>316.70171</v>
      </c>
      <c r="F192" s="40">
        <f>F193</f>
        <v>316.702</v>
      </c>
      <c r="G192" s="45">
        <f t="shared" si="2"/>
        <v>100.00009156881409</v>
      </c>
    </row>
    <row r="193" spans="1:7" ht="33.75" customHeight="1" outlineLevel="6">
      <c r="A193" s="11" t="s">
        <v>278</v>
      </c>
      <c r="B193" s="65" t="s">
        <v>17</v>
      </c>
      <c r="C193" s="41"/>
      <c r="D193" s="41" t="s">
        <v>284</v>
      </c>
      <c r="E193" s="41">
        <v>316.70171</v>
      </c>
      <c r="F193" s="41">
        <v>316.702</v>
      </c>
      <c r="G193" s="45">
        <f t="shared" si="2"/>
        <v>100.00009156881409</v>
      </c>
    </row>
    <row r="194" spans="1:7" ht="33.75" customHeight="1" outlineLevel="6">
      <c r="A194" s="39" t="s">
        <v>295</v>
      </c>
      <c r="B194" s="64" t="s">
        <v>17</v>
      </c>
      <c r="C194" s="40"/>
      <c r="D194" s="40" t="s">
        <v>250</v>
      </c>
      <c r="E194" s="40">
        <f>E195</f>
        <v>5.99043</v>
      </c>
      <c r="F194" s="40">
        <f>F195</f>
        <v>5.99</v>
      </c>
      <c r="G194" s="45">
        <f t="shared" si="2"/>
        <v>99.99282188423871</v>
      </c>
    </row>
    <row r="195" spans="1:7" ht="33.75" customHeight="1" outlineLevel="6">
      <c r="A195" s="11" t="s">
        <v>278</v>
      </c>
      <c r="B195" s="65" t="s">
        <v>17</v>
      </c>
      <c r="C195" s="41"/>
      <c r="D195" s="41" t="s">
        <v>284</v>
      </c>
      <c r="E195" s="41">
        <v>5.99043</v>
      </c>
      <c r="F195" s="41">
        <v>5.99</v>
      </c>
      <c r="G195" s="45">
        <f t="shared" si="2"/>
        <v>99.99282188423871</v>
      </c>
    </row>
    <row r="196" spans="1:7" ht="15.75" outlineLevel="6">
      <c r="A196" s="6" t="s">
        <v>13</v>
      </c>
      <c r="B196" s="58">
        <v>953</v>
      </c>
      <c r="C196" s="24"/>
      <c r="D196" s="24" t="s">
        <v>127</v>
      </c>
      <c r="E196" s="24">
        <f>E197</f>
        <v>3748.978</v>
      </c>
      <c r="F196" s="24">
        <f>F197</f>
        <v>650</v>
      </c>
      <c r="G196" s="45">
        <f t="shared" si="2"/>
        <v>17.338058532218646</v>
      </c>
    </row>
    <row r="197" spans="1:7" ht="47.25" outlineLevel="6">
      <c r="A197" s="12" t="s">
        <v>59</v>
      </c>
      <c r="B197" s="18">
        <v>953</v>
      </c>
      <c r="C197" s="23"/>
      <c r="D197" s="23" t="s">
        <v>265</v>
      </c>
      <c r="E197" s="23">
        <v>3748.978</v>
      </c>
      <c r="F197" s="23">
        <v>650</v>
      </c>
      <c r="G197" s="45">
        <f t="shared" si="2"/>
        <v>17.338058532218646</v>
      </c>
    </row>
    <row r="198" spans="1:7" ht="18.75" outlineLevel="6">
      <c r="A198" s="8" t="s">
        <v>3</v>
      </c>
      <c r="B198" s="66"/>
      <c r="C198" s="52"/>
      <c r="D198" s="52"/>
      <c r="E198" s="53">
        <f>E10+E141</f>
        <v>1221440.9150999999</v>
      </c>
      <c r="F198" s="53">
        <f>F10+F141+0.001</f>
        <v>236327.95299999998</v>
      </c>
      <c r="G198" s="45">
        <f t="shared" si="2"/>
        <v>19.348291847637324</v>
      </c>
    </row>
    <row r="199" spans="1:5" ht="49.5" customHeight="1" outlineLevel="6">
      <c r="A199" s="1"/>
      <c r="B199" s="67"/>
      <c r="C199" s="1"/>
      <c r="D199" s="1"/>
      <c r="E199" s="1"/>
    </row>
    <row r="200" spans="1:5" ht="12.75">
      <c r="A200" s="3"/>
      <c r="B200" s="68"/>
      <c r="C200" s="3"/>
      <c r="D200" s="3"/>
      <c r="E200" s="38"/>
    </row>
    <row r="201" ht="12.75">
      <c r="E201" s="33"/>
    </row>
    <row r="202" ht="12.75">
      <c r="E202" s="36"/>
    </row>
    <row r="203" ht="12.75">
      <c r="E203" s="33"/>
    </row>
    <row r="205" ht="12.75">
      <c r="E205" s="37"/>
    </row>
    <row r="207" ht="12.75">
      <c r="E207" s="33"/>
    </row>
  </sheetData>
  <sheetProtection/>
  <autoFilter ref="A9:G9"/>
  <mergeCells count="5">
    <mergeCell ref="A7:E7"/>
    <mergeCell ref="B2:E2"/>
    <mergeCell ref="B3:E3"/>
    <mergeCell ref="A6:E6"/>
    <mergeCell ref="B4:E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2020-06-26T04:20:17Z</dcterms:modified>
  <cp:category/>
  <cp:version/>
  <cp:contentType/>
  <cp:contentStatus/>
</cp:coreProperties>
</file>